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92" activeTab="1"/>
  </bookViews>
  <sheets>
    <sheet name="приложение 7.1" sheetId="1" r:id="rId1"/>
    <sheet name="приложение 8" sheetId="2" r:id="rId2"/>
  </sheets>
  <definedNames>
    <definedName name="_xlnm.Print_Area" localSheetId="0">'приложение 7.1'!$A$1:$W$42</definedName>
    <definedName name="_xlnm.Print_Area" localSheetId="1">'приложение 8'!$A$1:$N$51</definedName>
  </definedNames>
  <calcPr fullCalcOnLoad="1"/>
</workbook>
</file>

<file path=xl/sharedStrings.xml><?xml version="1.0" encoding="utf-8"?>
<sst xmlns="http://schemas.openxmlformats.org/spreadsheetml/2006/main" count="153" uniqueCount="121">
  <si>
    <t>Введено оформлено актами ввода в эксплуатацию)
млн.рублей</t>
  </si>
  <si>
    <t>1.1.4.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</si>
  <si>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</si>
  <si>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</si>
  <si>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7.1</t>
  </si>
  <si>
    <t>Отчет об источниках финансирования инвестиционных программ</t>
  </si>
  <si>
    <t>Замена силовых трансформаторов</t>
  </si>
  <si>
    <t>Замена баковых выключателей на вакуумные</t>
  </si>
  <si>
    <t>Главный инженер   _________________________________________________</t>
  </si>
  <si>
    <t>Экономист   _________________________________________________</t>
  </si>
  <si>
    <t>Экономист   _____________________________________</t>
  </si>
  <si>
    <t>ВСЕГО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</si>
  <si>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</si>
  <si>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</si>
  <si>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</si>
  <si>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</si>
  <si>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</si>
  <si>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</si>
  <si>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</si>
  <si>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</si>
  <si>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</si>
  <si>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</si>
  <si>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</si>
  <si>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</si>
  <si>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</si>
  <si>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</si>
  <si>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</si>
  <si>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</si>
  <si>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</si>
  <si>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</si>
  <si>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</si>
  <si>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</si>
  <si>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</si>
  <si>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</si>
  <si>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</si>
  <si>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</si>
  <si>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</si>
  <si>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</si>
  <si>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</si>
  <si>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</si>
  <si>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</si>
  <si>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</si>
  <si>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</si>
  <si>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>1.1.2.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</si>
  <si>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</si>
  <si>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</si>
  <si>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</si>
  <si>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</si>
  <si>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</si>
  <si>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</si>
  <si>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</si>
  <si>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</si>
  <si>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млн.рублей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</si>
  <si>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</si>
  <si>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</si>
  <si>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</si>
  <si>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</si>
  <si>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</si>
  <si>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</si>
  <si>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</si>
  <si>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</si>
  <si>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</si>
  <si>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</si>
  <si>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</si>
  <si>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</si>
  <si>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</si>
  <si>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</si>
  <si>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</si>
  <si>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</si>
  <si>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</si>
  <si>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</si>
  <si>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</si>
  <si>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</si>
  <si>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</si>
  <si>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</si>
  <si>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</si>
  <si>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1.5.</t>
  </si>
  <si>
    <t>к приказу Минэнерго России</t>
  </si>
  <si>
    <t>Утверждаю</t>
  </si>
  <si>
    <t>«___»________ 20__ года</t>
  </si>
  <si>
    <t>М.П.</t>
  </si>
  <si>
    <t>** - план, согласно утвержденной инвестиционной программе</t>
  </si>
  <si>
    <t>*** - накопленным итогом за год</t>
  </si>
  <si>
    <t>Приложение  № 8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</si>
  <si>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</si>
  <si>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</si>
  <si>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</si>
  <si>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</si>
  <si>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</si>
  <si>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</si>
  <si>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</si>
  <si>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</si>
  <si>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</si>
  <si>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</si>
  <si>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</si>
  <si>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</si>
  <si>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</si>
  <si>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</si>
  <si>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</si>
  <si>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</si>
  <si>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от 24.03.2010г № 114</t>
  </si>
  <si>
    <t>Реконструкция ВЛ-6 кВ ф 6-11 п, 23 п</t>
  </si>
  <si>
    <t>Реконструкция ВЛ - 0,4 кВ от ТП-58,57,59</t>
  </si>
  <si>
    <t>Приобретение офисного оборудования</t>
  </si>
  <si>
    <t>Проектно-изыскателькие работы для объектов строительства будущих периодов</t>
  </si>
  <si>
    <t>Монтаж автоматического реклоузера ф. 6-24 п</t>
  </si>
  <si>
    <t>Строительство ВЛ-0,4 кВ от ТП-207</t>
  </si>
  <si>
    <t>Строительство волоконно-оптической линии связи</t>
  </si>
  <si>
    <t>Прочее строительство (технологическое присоединение)</t>
  </si>
  <si>
    <t>Объем финансирования
на 2012 год</t>
  </si>
  <si>
    <t>Наращивание системы АИИСКУЭ</t>
  </si>
  <si>
    <t>Директор ООО "Мысковская ЭСО"</t>
  </si>
  <si>
    <t>______________ Ю.А. Торопов</t>
  </si>
  <si>
    <t>Реконструкция ВЛ-6 кВ ф 6-12 к, от РП 2</t>
  </si>
  <si>
    <t>ООО "Мысковская ЭСО"</t>
  </si>
  <si>
    <t xml:space="preserve">Отчет об исполнении инвестиционной программы ООО "Мысковская ЭСО" </t>
  </si>
  <si>
    <t>Объем финансирования на 2012год</t>
  </si>
  <si>
    <t>Диспечерский контроль РП</t>
  </si>
  <si>
    <t>Строительство ВЛ-6 кВ от ТП-202</t>
  </si>
  <si>
    <t>Замена ЩО-70 в ТП -172</t>
  </si>
  <si>
    <t>за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</si>
</sst>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dd/mm/yy;@"/>
  </numFmts>
  <fonts count="2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 indent="4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1" fontId="23" fillId="0" borderId="0" xfId="0" applyNumberFormat="1" applyFont="1" applyAlignment="1">
      <alignment horizontal="left" vertical="top"/>
    </xf>
    <xf numFmtId="2" fontId="22" fillId="0" borderId="0" xfId="0" applyNumberFormat="1" applyFont="1" applyAlignment="1">
      <alignment horizontal="center" vertical="top"/>
    </xf>
    <xf numFmtId="2" fontId="22" fillId="0" borderId="0" xfId="0" applyNumberFormat="1" applyFont="1" applyAlignment="1">
      <alignment vertical="top"/>
    </xf>
    <xf numFmtId="2" fontId="22" fillId="0" borderId="0" xfId="0" applyNumberFormat="1" applyFont="1" applyAlignment="1">
      <alignment horizontal="center" vertical="top" wrapText="1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165" fontId="22" fillId="0" borderId="10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 wrapText="1"/>
    </xf>
    <xf numFmtId="165" fontId="22" fillId="0" borderId="17" xfId="0" applyNumberFormat="1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65" fontId="0" fillId="0" borderId="10" xfId="54" applyNumberFormat="1" applyFont="1" applyFill="1" applyBorder="1" applyAlignment="1">
      <alignment horizontal="center" vertical="center" wrapText="1"/>
      <protection/>
    </xf>
    <xf numFmtId="165" fontId="2" fillId="0" borderId="16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165" fontId="0" fillId="0" borderId="10" xfId="0" applyNumberFormat="1" applyFont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center" vertical="center" wrapText="1"/>
      <protection/>
    </xf>
    <xf numFmtId="165" fontId="2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5" fontId="23" fillId="0" borderId="21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top" wrapText="1"/>
    </xf>
    <xf numFmtId="0" fontId="2" fillId="0" borderId="21" xfId="54" applyFont="1" applyFill="1" applyBorder="1" applyAlignment="1">
      <alignment horizontal="center" vertical="center" wrapText="1"/>
      <protection/>
    </xf>
    <xf numFmtId="165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22" fillId="0" borderId="0" xfId="0" applyFont="1" applyAlignment="1">
      <alignment horizontal="left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ОРМЫ НА 2012-2014 гг. Мысковское ЭС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6"/>
  <sheetViews>
    <sheetView view="pageBreakPreview" zoomScale="70" zoomScaleNormal="60" zoomScaleSheetLayoutView="70" zoomScalePageLayoutView="0" workbookViewId="0" topLeftCell="A3">
      <selection activeCell="A10" sqref="A10:A12"/>
    </sheetView>
  </sheetViews>
  <sheetFormatPr defaultColWidth="9.00390625" defaultRowHeight="15.75"/>
  <cols>
    <col min="1" max="1" width="9.00390625" style="1" customWidth="1"/>
    <col min="2" max="2" width="45.50390625" style="1" customWidth="1"/>
    <col min="3" max="3" width="11.00390625" style="1" customWidth="1"/>
    <col min="4" max="5" width="10.875" style="1" customWidth="1"/>
    <col min="6" max="6" width="8.25390625" style="1" customWidth="1"/>
    <col min="7" max="7" width="6.75390625" style="1" customWidth="1"/>
    <col min="8" max="8" width="8.00390625" style="1" customWidth="1"/>
    <col min="9" max="9" width="6.75390625" style="1" customWidth="1"/>
    <col min="10" max="10" width="7.375" style="1" customWidth="1"/>
    <col min="11" max="11" width="6.75390625" style="1" customWidth="1"/>
    <col min="12" max="12" width="8.00390625" style="1" customWidth="1"/>
    <col min="13" max="13" width="6.75390625" style="1" customWidth="1"/>
    <col min="14" max="14" width="9.875" style="13" customWidth="1"/>
    <col min="15" max="15" width="13.25390625" style="13" bestFit="1" customWidth="1"/>
    <col min="16" max="16" width="9.875" style="13" customWidth="1"/>
    <col min="17" max="17" width="13.25390625" style="13" customWidth="1"/>
    <col min="18" max="18" width="13.875" style="1" customWidth="1"/>
    <col min="19" max="19" width="12.25390625" style="1" customWidth="1"/>
    <col min="20" max="20" width="9.625" style="1" customWidth="1"/>
    <col min="21" max="22" width="14.375" style="1" customWidth="1"/>
    <col min="23" max="23" width="37.875" style="1" customWidth="1"/>
    <col min="24" max="16384" width="9.00390625" style="1" customWidth="1"/>
  </cols>
  <sheetData>
    <row r="1" spans="14:23" s="15" customFormat="1" ht="16.5">
      <c r="N1" s="38"/>
      <c r="O1" s="38"/>
      <c r="P1" s="38"/>
      <c r="Q1" s="38"/>
      <c r="W1" s="17" t="s">
        <v>4</v>
      </c>
    </row>
    <row r="2" spans="14:23" s="15" customFormat="1" ht="16.5">
      <c r="N2" s="38"/>
      <c r="O2" s="38"/>
      <c r="P2" s="38"/>
      <c r="Q2" s="38"/>
      <c r="W2" s="17" t="s">
        <v>77</v>
      </c>
    </row>
    <row r="3" spans="14:23" s="15" customFormat="1" ht="16.5">
      <c r="N3" s="38"/>
      <c r="O3" s="38"/>
      <c r="P3" s="38"/>
      <c r="Q3" s="38"/>
      <c r="W3" s="17" t="s">
        <v>100</v>
      </c>
    </row>
    <row r="4" spans="14:23" s="15" customFormat="1" ht="16.5">
      <c r="N4" s="38"/>
      <c r="O4" s="38"/>
      <c r="P4" s="38"/>
      <c r="Q4" s="38"/>
      <c r="W4" s="17"/>
    </row>
    <row r="5" spans="1:23" s="15" customFormat="1" ht="25.5" customHeight="1">
      <c r="A5" s="69"/>
      <c r="B5" s="70"/>
      <c r="C5" s="70"/>
      <c r="D5" s="101" t="s">
        <v>115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70"/>
      <c r="S5" s="70"/>
      <c r="T5" s="70"/>
      <c r="U5" s="70"/>
      <c r="V5" s="70"/>
      <c r="W5" s="70"/>
    </row>
    <row r="6" spans="14:23" s="15" customFormat="1" ht="16.5">
      <c r="N6" s="38"/>
      <c r="O6" s="38"/>
      <c r="P6" s="38"/>
      <c r="Q6" s="38"/>
      <c r="W6" s="91" t="s">
        <v>78</v>
      </c>
    </row>
    <row r="7" spans="11:23" s="15" customFormat="1" ht="22.5">
      <c r="K7" s="68" t="s">
        <v>120</v>
      </c>
      <c r="N7" s="38"/>
      <c r="O7" s="67"/>
      <c r="P7" s="38"/>
      <c r="Q7" s="38"/>
      <c r="W7" s="2" t="s">
        <v>111</v>
      </c>
    </row>
    <row r="8" spans="14:23" s="15" customFormat="1" ht="16.5">
      <c r="N8" s="38"/>
      <c r="O8" s="67"/>
      <c r="P8" s="38"/>
      <c r="Q8" s="38"/>
      <c r="W8" s="2"/>
    </row>
    <row r="9" spans="14:17" s="15" customFormat="1" ht="17.25" thickBot="1">
      <c r="N9" s="38"/>
      <c r="O9" s="38"/>
      <c r="P9" s="38"/>
      <c r="Q9" s="38"/>
    </row>
    <row r="10" spans="1:23" s="15" customFormat="1" ht="53.25" customHeight="1">
      <c r="A10" s="102" t="s">
        <v>21</v>
      </c>
      <c r="B10" s="105" t="s">
        <v>42</v>
      </c>
      <c r="C10" s="105" t="s">
        <v>2</v>
      </c>
      <c r="D10" s="105" t="s">
        <v>109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 t="s">
        <v>99</v>
      </c>
      <c r="O10" s="105"/>
      <c r="P10" s="105" t="s">
        <v>0</v>
      </c>
      <c r="Q10" s="105"/>
      <c r="R10" s="105" t="s">
        <v>3</v>
      </c>
      <c r="S10" s="105" t="s">
        <v>71</v>
      </c>
      <c r="T10" s="105"/>
      <c r="U10" s="105"/>
      <c r="V10" s="105"/>
      <c r="W10" s="108" t="s">
        <v>23</v>
      </c>
    </row>
    <row r="11" spans="1:23" s="15" customFormat="1" ht="31.5" customHeight="1">
      <c r="A11" s="103"/>
      <c r="B11" s="106"/>
      <c r="C11" s="106"/>
      <c r="D11" s="106" t="s">
        <v>24</v>
      </c>
      <c r="E11" s="106"/>
      <c r="F11" s="106" t="s">
        <v>25</v>
      </c>
      <c r="G11" s="106"/>
      <c r="H11" s="106" t="s">
        <v>26</v>
      </c>
      <c r="I11" s="106"/>
      <c r="J11" s="106" t="s">
        <v>27</v>
      </c>
      <c r="K11" s="106"/>
      <c r="L11" s="106" t="s">
        <v>28</v>
      </c>
      <c r="M11" s="106"/>
      <c r="N11" s="106"/>
      <c r="O11" s="106"/>
      <c r="P11" s="106"/>
      <c r="Q11" s="106"/>
      <c r="R11" s="106"/>
      <c r="S11" s="106" t="s">
        <v>52</v>
      </c>
      <c r="T11" s="106" t="s">
        <v>68</v>
      </c>
      <c r="U11" s="106" t="s">
        <v>66</v>
      </c>
      <c r="V11" s="106"/>
      <c r="W11" s="109"/>
    </row>
    <row r="12" spans="1:23" s="15" customFormat="1" ht="81.75" customHeight="1" thickBot="1">
      <c r="A12" s="104"/>
      <c r="B12" s="107"/>
      <c r="C12" s="107"/>
      <c r="D12" s="71" t="s">
        <v>74</v>
      </c>
      <c r="E12" s="71" t="s">
        <v>75</v>
      </c>
      <c r="F12" s="71" t="s">
        <v>29</v>
      </c>
      <c r="G12" s="71" t="s">
        <v>30</v>
      </c>
      <c r="H12" s="71" t="s">
        <v>29</v>
      </c>
      <c r="I12" s="71" t="s">
        <v>30</v>
      </c>
      <c r="J12" s="71" t="s">
        <v>29</v>
      </c>
      <c r="K12" s="71" t="s">
        <v>30</v>
      </c>
      <c r="L12" s="71" t="s">
        <v>29</v>
      </c>
      <c r="M12" s="71" t="s">
        <v>30</v>
      </c>
      <c r="N12" s="71" t="s">
        <v>24</v>
      </c>
      <c r="O12" s="71" t="s">
        <v>96</v>
      </c>
      <c r="P12" s="71" t="s">
        <v>24</v>
      </c>
      <c r="Q12" s="71" t="s">
        <v>98</v>
      </c>
      <c r="R12" s="107"/>
      <c r="S12" s="107"/>
      <c r="T12" s="107"/>
      <c r="U12" s="71" t="s">
        <v>65</v>
      </c>
      <c r="V12" s="71" t="s">
        <v>67</v>
      </c>
      <c r="W12" s="110"/>
    </row>
    <row r="13" spans="1:23" s="15" customFormat="1" ht="16.5">
      <c r="A13" s="93"/>
      <c r="B13" s="97" t="s">
        <v>11</v>
      </c>
      <c r="C13" s="98"/>
      <c r="D13" s="98">
        <f aca="true" t="shared" si="0" ref="D13:M13">D14+D27</f>
        <v>10.409</v>
      </c>
      <c r="E13" s="98">
        <f>E14+E27</f>
        <v>10.751999999999999</v>
      </c>
      <c r="F13" s="98">
        <f t="shared" si="0"/>
        <v>0.52</v>
      </c>
      <c r="G13" s="98">
        <f t="shared" si="0"/>
        <v>2.8089999999999997</v>
      </c>
      <c r="H13" s="98">
        <f t="shared" si="0"/>
        <v>4.769</v>
      </c>
      <c r="I13" s="98">
        <f t="shared" si="0"/>
        <v>2.569</v>
      </c>
      <c r="J13" s="98">
        <f t="shared" si="0"/>
        <v>4.93</v>
      </c>
      <c r="K13" s="98">
        <f t="shared" si="0"/>
        <v>4.584</v>
      </c>
      <c r="L13" s="98">
        <f t="shared" si="0"/>
        <v>0.19</v>
      </c>
      <c r="M13" s="98">
        <f t="shared" si="0"/>
        <v>0.7899999999999999</v>
      </c>
      <c r="N13" s="98">
        <v>10.751999999999999</v>
      </c>
      <c r="O13" s="98">
        <v>0.7899999999999999</v>
      </c>
      <c r="P13" s="98">
        <f>P14+P27</f>
        <v>13.588</v>
      </c>
      <c r="Q13" s="98">
        <f>Q14+Q27</f>
        <v>1.043</v>
      </c>
      <c r="R13" s="98">
        <f>D13-E13</f>
        <v>-0.3429999999999982</v>
      </c>
      <c r="S13" s="98">
        <f>G13+I13-H13-F13+K13-J13</f>
        <v>-0.2569999999999997</v>
      </c>
      <c r="T13" s="98">
        <f>S13/(F13+H13+J13)*100</f>
        <v>-2.5149231823074634</v>
      </c>
      <c r="U13" s="92"/>
      <c r="V13" s="92"/>
      <c r="W13" s="99"/>
    </row>
    <row r="14" spans="1:23" s="15" customFormat="1" ht="16.5">
      <c r="A14" s="11" t="s">
        <v>12</v>
      </c>
      <c r="B14" s="74" t="s">
        <v>70</v>
      </c>
      <c r="C14" s="73"/>
      <c r="D14" s="75">
        <f>D15</f>
        <v>4.1850000000000005</v>
      </c>
      <c r="E14" s="75">
        <f aca="true" t="shared" si="1" ref="E14:M14">E15</f>
        <v>4.487</v>
      </c>
      <c r="F14" s="75">
        <f t="shared" si="1"/>
        <v>0</v>
      </c>
      <c r="G14" s="75">
        <f t="shared" si="1"/>
        <v>0.4809999999999999</v>
      </c>
      <c r="H14" s="75">
        <f t="shared" si="1"/>
        <v>1.562</v>
      </c>
      <c r="I14" s="75">
        <f t="shared" si="1"/>
        <v>1.5919999999999999</v>
      </c>
      <c r="J14" s="75">
        <f t="shared" si="1"/>
        <v>2.4330000000000003</v>
      </c>
      <c r="K14" s="75">
        <f t="shared" si="1"/>
        <v>1.641</v>
      </c>
      <c r="L14" s="75">
        <f t="shared" si="1"/>
        <v>0.19</v>
      </c>
      <c r="M14" s="75">
        <f t="shared" si="1"/>
        <v>0.7729999999999999</v>
      </c>
      <c r="N14" s="75">
        <v>4.487</v>
      </c>
      <c r="O14" s="75">
        <v>0.7729999999999999</v>
      </c>
      <c r="P14" s="75">
        <f>P15</f>
        <v>8.674</v>
      </c>
      <c r="Q14" s="75">
        <f>Q15</f>
        <v>1.026</v>
      </c>
      <c r="R14" s="75">
        <f>D14-E14</f>
        <v>-0.3019999999999996</v>
      </c>
      <c r="S14" s="73">
        <f aca="true" t="shared" si="2" ref="S14:S32">G14+I14-H14-F14+K14-J14</f>
        <v>-0.28100000000000014</v>
      </c>
      <c r="T14" s="75"/>
      <c r="U14" s="9"/>
      <c r="V14" s="9"/>
      <c r="W14" s="10"/>
    </row>
    <row r="15" spans="1:23" s="15" customFormat="1" ht="31.5">
      <c r="A15" s="77" t="s">
        <v>13</v>
      </c>
      <c r="B15" s="74" t="s">
        <v>69</v>
      </c>
      <c r="C15" s="73"/>
      <c r="D15" s="75">
        <f>SUM(D16:D26)</f>
        <v>4.1850000000000005</v>
      </c>
      <c r="E15" s="75">
        <f>SUM(E16:E26)</f>
        <v>4.487</v>
      </c>
      <c r="F15" s="75">
        <f aca="true" t="shared" si="3" ref="F15:L15">SUM(F16:F26)</f>
        <v>0</v>
      </c>
      <c r="G15" s="75">
        <f t="shared" si="3"/>
        <v>0.4809999999999999</v>
      </c>
      <c r="H15" s="75">
        <f t="shared" si="3"/>
        <v>1.562</v>
      </c>
      <c r="I15" s="75">
        <f t="shared" si="3"/>
        <v>1.5919999999999999</v>
      </c>
      <c r="J15" s="75">
        <f t="shared" si="3"/>
        <v>2.4330000000000003</v>
      </c>
      <c r="K15" s="75">
        <f t="shared" si="3"/>
        <v>1.641</v>
      </c>
      <c r="L15" s="75">
        <f t="shared" si="3"/>
        <v>0.19</v>
      </c>
      <c r="M15" s="75">
        <f>SUM(M16:M26)</f>
        <v>0.7729999999999999</v>
      </c>
      <c r="N15" s="75">
        <v>4.487</v>
      </c>
      <c r="O15" s="75">
        <v>0.7729999999999999</v>
      </c>
      <c r="P15" s="75">
        <f>SUM(P16:P26)</f>
        <v>8.674</v>
      </c>
      <c r="Q15" s="75">
        <f>SUM(Q16:Q26)</f>
        <v>1.026</v>
      </c>
      <c r="R15" s="75">
        <f>D15-E15</f>
        <v>-0.3019999999999996</v>
      </c>
      <c r="S15" s="73">
        <f t="shared" si="2"/>
        <v>-0.28100000000000014</v>
      </c>
      <c r="T15" s="75"/>
      <c r="U15" s="9"/>
      <c r="V15" s="9"/>
      <c r="W15" s="10"/>
    </row>
    <row r="16" spans="1:23" s="15" customFormat="1" ht="16.5">
      <c r="A16" s="78">
        <v>1</v>
      </c>
      <c r="B16" s="79" t="s">
        <v>113</v>
      </c>
      <c r="C16" s="73"/>
      <c r="D16" s="72">
        <f>F16+H16+J16+L16</f>
        <v>0.537</v>
      </c>
      <c r="E16" s="76">
        <f>G16+I16+K16+M16</f>
        <v>0.262</v>
      </c>
      <c r="F16" s="72">
        <v>0</v>
      </c>
      <c r="G16" s="76">
        <v>0</v>
      </c>
      <c r="H16" s="72">
        <v>0</v>
      </c>
      <c r="I16" s="76">
        <v>0.262</v>
      </c>
      <c r="J16" s="72">
        <v>0.537</v>
      </c>
      <c r="K16" s="72">
        <v>0</v>
      </c>
      <c r="L16" s="72">
        <v>0</v>
      </c>
      <c r="M16" s="76">
        <v>0</v>
      </c>
      <c r="N16" s="76">
        <v>0.262</v>
      </c>
      <c r="O16" s="72">
        <v>0</v>
      </c>
      <c r="P16" s="76">
        <v>2.097</v>
      </c>
      <c r="Q16" s="72">
        <v>0</v>
      </c>
      <c r="R16" s="76">
        <f aca="true" t="shared" si="4" ref="R16:R23">D16-E16</f>
        <v>0.275</v>
      </c>
      <c r="S16" s="90">
        <f t="shared" si="2"/>
        <v>-0.275</v>
      </c>
      <c r="T16" s="76"/>
      <c r="U16" s="3"/>
      <c r="V16" s="3"/>
      <c r="W16" s="4"/>
    </row>
    <row r="17" spans="1:23" s="15" customFormat="1" ht="33" customHeight="1">
      <c r="A17" s="78">
        <v>2</v>
      </c>
      <c r="B17" s="79" t="s">
        <v>104</v>
      </c>
      <c r="C17" s="73"/>
      <c r="D17" s="72">
        <f aca="true" t="shared" si="5" ref="D17:D24">F17+H17+J17+L17</f>
        <v>0.19</v>
      </c>
      <c r="E17" s="76">
        <f aca="true" t="shared" si="6" ref="E17:E26">G17+I17+K17+M17</f>
        <v>0.24</v>
      </c>
      <c r="F17" s="72">
        <v>0</v>
      </c>
      <c r="G17" s="80">
        <v>0.189</v>
      </c>
      <c r="H17" s="72">
        <v>0</v>
      </c>
      <c r="I17" s="80">
        <v>0.053</v>
      </c>
      <c r="J17" s="72">
        <v>0</v>
      </c>
      <c r="K17" s="72">
        <v>-0.02</v>
      </c>
      <c r="L17" s="72">
        <v>0.19</v>
      </c>
      <c r="M17" s="76">
        <v>0.018</v>
      </c>
      <c r="N17" s="76">
        <v>0.24</v>
      </c>
      <c r="O17" s="72">
        <v>0.018</v>
      </c>
      <c r="P17" s="76">
        <v>0</v>
      </c>
      <c r="Q17" s="72">
        <v>0.018</v>
      </c>
      <c r="R17" s="76">
        <f>D17-E17</f>
        <v>-0.04999999999999999</v>
      </c>
      <c r="S17" s="90">
        <f t="shared" si="2"/>
        <v>0.222</v>
      </c>
      <c r="T17" s="76"/>
      <c r="U17" s="3"/>
      <c r="V17" s="3"/>
      <c r="W17" s="4"/>
    </row>
    <row r="18" spans="1:23" s="15" customFormat="1" ht="22.5" customHeight="1">
      <c r="A18" s="78">
        <v>3</v>
      </c>
      <c r="B18" s="79" t="s">
        <v>101</v>
      </c>
      <c r="C18" s="73"/>
      <c r="D18" s="72">
        <f t="shared" si="5"/>
        <v>0.916</v>
      </c>
      <c r="E18" s="76">
        <f t="shared" si="6"/>
        <v>1.343</v>
      </c>
      <c r="F18" s="72">
        <v>0</v>
      </c>
      <c r="G18" s="76">
        <v>0</v>
      </c>
      <c r="H18" s="72">
        <v>0</v>
      </c>
      <c r="I18" s="76">
        <v>1.277</v>
      </c>
      <c r="J18" s="72">
        <v>0.916</v>
      </c>
      <c r="K18" s="72">
        <v>0.066</v>
      </c>
      <c r="L18" s="72">
        <v>0</v>
      </c>
      <c r="M18" s="76">
        <v>0</v>
      </c>
      <c r="N18" s="76">
        <v>1.343</v>
      </c>
      <c r="O18" s="72">
        <v>0</v>
      </c>
      <c r="P18" s="76">
        <v>4.112</v>
      </c>
      <c r="Q18" s="72">
        <v>0</v>
      </c>
      <c r="R18" s="76">
        <f t="shared" si="4"/>
        <v>-0.42699999999999994</v>
      </c>
      <c r="S18" s="90">
        <f t="shared" si="2"/>
        <v>0.42699999999999994</v>
      </c>
      <c r="T18" s="76"/>
      <c r="U18" s="3"/>
      <c r="V18" s="3"/>
      <c r="W18" s="4"/>
    </row>
    <row r="19" spans="1:23" s="15" customFormat="1" ht="16.5">
      <c r="A19" s="78">
        <v>4</v>
      </c>
      <c r="B19" s="79" t="s">
        <v>102</v>
      </c>
      <c r="C19" s="73"/>
      <c r="D19" s="72">
        <f t="shared" si="5"/>
        <v>1.112</v>
      </c>
      <c r="E19" s="76">
        <f t="shared" si="6"/>
        <v>0.923</v>
      </c>
      <c r="F19" s="72">
        <v>0</v>
      </c>
      <c r="G19" s="76">
        <v>0.158</v>
      </c>
      <c r="H19" s="72">
        <v>1.112</v>
      </c>
      <c r="I19" s="76">
        <v>0</v>
      </c>
      <c r="J19" s="72">
        <v>0</v>
      </c>
      <c r="K19" s="72">
        <v>0.663</v>
      </c>
      <c r="L19" s="72">
        <v>0</v>
      </c>
      <c r="M19" s="76">
        <v>0.102</v>
      </c>
      <c r="N19" s="76">
        <v>0.923</v>
      </c>
      <c r="O19" s="72">
        <v>0.102</v>
      </c>
      <c r="P19" s="76">
        <v>0.923</v>
      </c>
      <c r="Q19" s="72">
        <v>0.473</v>
      </c>
      <c r="R19" s="76">
        <f t="shared" si="4"/>
        <v>0.18900000000000006</v>
      </c>
      <c r="S19" s="90">
        <f t="shared" si="2"/>
        <v>-0.29100000000000004</v>
      </c>
      <c r="T19" s="76"/>
      <c r="U19" s="3"/>
      <c r="V19" s="3"/>
      <c r="W19" s="4"/>
    </row>
    <row r="20" spans="1:23" s="15" customFormat="1" ht="16.5">
      <c r="A20" s="78">
        <v>5</v>
      </c>
      <c r="B20" s="79" t="s">
        <v>6</v>
      </c>
      <c r="C20" s="73"/>
      <c r="D20" s="72">
        <f t="shared" si="5"/>
        <v>0</v>
      </c>
      <c r="E20" s="76">
        <f t="shared" si="6"/>
        <v>0.091</v>
      </c>
      <c r="F20" s="72">
        <v>0</v>
      </c>
      <c r="G20" s="76">
        <v>0.091</v>
      </c>
      <c r="H20" s="72">
        <v>0</v>
      </c>
      <c r="I20" s="76">
        <v>0</v>
      </c>
      <c r="J20" s="72">
        <v>0</v>
      </c>
      <c r="K20" s="72">
        <v>0</v>
      </c>
      <c r="L20" s="72">
        <v>0</v>
      </c>
      <c r="M20" s="76">
        <v>0</v>
      </c>
      <c r="N20" s="76">
        <v>0.091</v>
      </c>
      <c r="O20" s="72">
        <v>0</v>
      </c>
      <c r="P20" s="76">
        <v>0.091</v>
      </c>
      <c r="Q20" s="72">
        <v>0</v>
      </c>
      <c r="R20" s="76">
        <f t="shared" si="4"/>
        <v>-0.091</v>
      </c>
      <c r="S20" s="90">
        <f t="shared" si="2"/>
        <v>0.091</v>
      </c>
      <c r="T20" s="76"/>
      <c r="U20" s="3"/>
      <c r="V20" s="3"/>
      <c r="W20" s="4"/>
    </row>
    <row r="21" spans="1:23" s="15" customFormat="1" ht="21.75" customHeight="1">
      <c r="A21" s="78">
        <v>6</v>
      </c>
      <c r="B21" s="79" t="s">
        <v>7</v>
      </c>
      <c r="C21" s="73"/>
      <c r="D21" s="72">
        <f t="shared" si="5"/>
        <v>0.9</v>
      </c>
      <c r="E21" s="76">
        <f t="shared" si="6"/>
        <v>0.622</v>
      </c>
      <c r="F21" s="72">
        <v>0</v>
      </c>
      <c r="G21" s="76">
        <v>0</v>
      </c>
      <c r="H21" s="72">
        <v>0</v>
      </c>
      <c r="I21" s="76">
        <v>0</v>
      </c>
      <c r="J21" s="72">
        <v>0.9</v>
      </c>
      <c r="K21" s="72">
        <v>0.211</v>
      </c>
      <c r="L21" s="72">
        <v>0</v>
      </c>
      <c r="M21" s="76">
        <v>0.411</v>
      </c>
      <c r="N21" s="76">
        <v>0.622</v>
      </c>
      <c r="O21" s="72">
        <v>0.411</v>
      </c>
      <c r="P21" s="76">
        <v>0.622</v>
      </c>
      <c r="Q21" s="72">
        <v>0.411</v>
      </c>
      <c r="R21" s="76">
        <f t="shared" si="4"/>
        <v>0.278</v>
      </c>
      <c r="S21" s="90">
        <f t="shared" si="2"/>
        <v>-0.6890000000000001</v>
      </c>
      <c r="T21" s="76"/>
      <c r="U21" s="3"/>
      <c r="V21" s="3"/>
      <c r="W21" s="4"/>
    </row>
    <row r="22" spans="1:23" s="15" customFormat="1" ht="23.25" customHeight="1">
      <c r="A22" s="78">
        <v>7</v>
      </c>
      <c r="B22" s="79" t="s">
        <v>103</v>
      </c>
      <c r="C22" s="73"/>
      <c r="D22" s="72">
        <f t="shared" si="5"/>
        <v>0.08</v>
      </c>
      <c r="E22" s="76">
        <f t="shared" si="6"/>
        <v>0</v>
      </c>
      <c r="F22" s="72">
        <v>0</v>
      </c>
      <c r="G22" s="76">
        <v>0</v>
      </c>
      <c r="H22" s="72">
        <v>0</v>
      </c>
      <c r="I22" s="76">
        <v>0</v>
      </c>
      <c r="J22" s="72">
        <v>0.08</v>
      </c>
      <c r="K22" s="72">
        <v>0</v>
      </c>
      <c r="L22" s="72">
        <v>0</v>
      </c>
      <c r="M22" s="76">
        <v>0</v>
      </c>
      <c r="N22" s="76">
        <v>0</v>
      </c>
      <c r="O22" s="72">
        <v>0</v>
      </c>
      <c r="P22" s="76">
        <v>0</v>
      </c>
      <c r="Q22" s="72">
        <v>0</v>
      </c>
      <c r="R22" s="76">
        <f t="shared" si="4"/>
        <v>0.08</v>
      </c>
      <c r="S22" s="90">
        <f t="shared" si="2"/>
        <v>-0.08</v>
      </c>
      <c r="T22" s="76"/>
      <c r="U22" s="3"/>
      <c r="V22" s="3"/>
      <c r="W22" s="4"/>
    </row>
    <row r="23" spans="1:23" s="15" customFormat="1" ht="22.5" customHeight="1">
      <c r="A23" s="78">
        <v>8</v>
      </c>
      <c r="B23" s="79" t="s">
        <v>105</v>
      </c>
      <c r="C23" s="73"/>
      <c r="D23" s="72">
        <f t="shared" si="5"/>
        <v>0.45</v>
      </c>
      <c r="E23" s="76">
        <f t="shared" si="6"/>
        <v>0.684</v>
      </c>
      <c r="F23" s="72">
        <v>0</v>
      </c>
      <c r="G23" s="76">
        <v>0</v>
      </c>
      <c r="H23" s="72">
        <v>0.45</v>
      </c>
      <c r="I23" s="76">
        <v>0</v>
      </c>
      <c r="J23" s="72">
        <v>0</v>
      </c>
      <c r="K23" s="72">
        <v>0.662</v>
      </c>
      <c r="L23" s="72">
        <v>0</v>
      </c>
      <c r="M23" s="76">
        <v>0.022</v>
      </c>
      <c r="N23" s="76">
        <v>0.684</v>
      </c>
      <c r="O23" s="72">
        <v>0.022</v>
      </c>
      <c r="P23" s="76">
        <v>0.684</v>
      </c>
      <c r="Q23" s="72">
        <v>0.022</v>
      </c>
      <c r="R23" s="76">
        <f t="shared" si="4"/>
        <v>-0.23400000000000004</v>
      </c>
      <c r="S23" s="90">
        <f t="shared" si="2"/>
        <v>0.21200000000000002</v>
      </c>
      <c r="T23" s="76"/>
      <c r="U23" s="3"/>
      <c r="V23" s="3"/>
      <c r="W23" s="4"/>
    </row>
    <row r="24" spans="1:23" s="15" customFormat="1" ht="18" customHeight="1">
      <c r="A24" s="78">
        <v>9</v>
      </c>
      <c r="B24" s="79" t="s">
        <v>110</v>
      </c>
      <c r="C24" s="73"/>
      <c r="D24" s="72">
        <f t="shared" si="5"/>
        <v>0</v>
      </c>
      <c r="E24" s="76">
        <f t="shared" si="6"/>
        <v>0.043</v>
      </c>
      <c r="F24" s="72">
        <v>0</v>
      </c>
      <c r="G24" s="80">
        <v>0.043</v>
      </c>
      <c r="H24" s="72">
        <v>0</v>
      </c>
      <c r="I24" s="80">
        <v>0</v>
      </c>
      <c r="J24" s="72">
        <v>0</v>
      </c>
      <c r="K24" s="72">
        <v>0</v>
      </c>
      <c r="L24" s="72">
        <v>0</v>
      </c>
      <c r="M24" s="76">
        <v>0</v>
      </c>
      <c r="N24" s="76">
        <v>0.043</v>
      </c>
      <c r="O24" s="72">
        <v>0</v>
      </c>
      <c r="P24" s="76">
        <v>0.043</v>
      </c>
      <c r="Q24" s="72">
        <v>0</v>
      </c>
      <c r="R24" s="76">
        <f>D24-E24</f>
        <v>-0.043</v>
      </c>
      <c r="S24" s="90">
        <f t="shared" si="2"/>
        <v>0.043</v>
      </c>
      <c r="T24" s="76"/>
      <c r="U24" s="3"/>
      <c r="V24" s="3"/>
      <c r="W24" s="4"/>
    </row>
    <row r="25" spans="1:23" s="15" customFormat="1" ht="18" customHeight="1">
      <c r="A25" s="78">
        <v>10</v>
      </c>
      <c r="B25" s="100" t="s">
        <v>119</v>
      </c>
      <c r="C25" s="73"/>
      <c r="D25" s="72">
        <v>0</v>
      </c>
      <c r="E25" s="76">
        <f t="shared" si="6"/>
        <v>0.102</v>
      </c>
      <c r="F25" s="72">
        <v>0</v>
      </c>
      <c r="G25" s="80">
        <v>0</v>
      </c>
      <c r="H25" s="72">
        <v>0</v>
      </c>
      <c r="I25" s="80">
        <v>0</v>
      </c>
      <c r="J25" s="72">
        <v>0</v>
      </c>
      <c r="K25" s="72">
        <v>0</v>
      </c>
      <c r="L25" s="72">
        <v>0</v>
      </c>
      <c r="M25" s="76">
        <v>0.102</v>
      </c>
      <c r="N25" s="76">
        <v>0.102</v>
      </c>
      <c r="O25" s="72">
        <v>0.102</v>
      </c>
      <c r="P25" s="76">
        <v>0.102</v>
      </c>
      <c r="Q25" s="72">
        <v>0.102</v>
      </c>
      <c r="R25" s="76"/>
      <c r="S25" s="90">
        <f t="shared" si="2"/>
        <v>0</v>
      </c>
      <c r="T25" s="76"/>
      <c r="U25" s="3"/>
      <c r="V25" s="3"/>
      <c r="W25" s="4"/>
    </row>
    <row r="26" spans="1:23" s="15" customFormat="1" ht="18" customHeight="1">
      <c r="A26" s="78">
        <v>11</v>
      </c>
      <c r="B26" s="79" t="s">
        <v>117</v>
      </c>
      <c r="C26" s="73"/>
      <c r="D26" s="72">
        <v>0</v>
      </c>
      <c r="E26" s="76">
        <f t="shared" si="6"/>
        <v>0.177</v>
      </c>
      <c r="F26" s="72">
        <v>0</v>
      </c>
      <c r="G26" s="80">
        <v>0</v>
      </c>
      <c r="H26" s="72">
        <v>0</v>
      </c>
      <c r="I26" s="80">
        <v>0</v>
      </c>
      <c r="J26" s="72">
        <v>0</v>
      </c>
      <c r="K26" s="72">
        <v>0.059</v>
      </c>
      <c r="L26" s="72">
        <v>0</v>
      </c>
      <c r="M26" s="76">
        <v>0.118</v>
      </c>
      <c r="N26" s="76">
        <v>0.177</v>
      </c>
      <c r="O26" s="72">
        <v>0.118</v>
      </c>
      <c r="P26" s="76">
        <v>0</v>
      </c>
      <c r="Q26" s="72">
        <v>0</v>
      </c>
      <c r="R26" s="76"/>
      <c r="S26" s="90">
        <f t="shared" si="2"/>
        <v>0.059</v>
      </c>
      <c r="T26" s="76"/>
      <c r="U26" s="3"/>
      <c r="V26" s="3"/>
      <c r="W26" s="4"/>
    </row>
    <row r="27" spans="1:23" s="15" customFormat="1" ht="24.75" customHeight="1">
      <c r="A27" s="11">
        <v>2</v>
      </c>
      <c r="B27" s="74" t="s">
        <v>50</v>
      </c>
      <c r="C27" s="73"/>
      <c r="D27" s="88">
        <f aca="true" t="shared" si="7" ref="D27:J27">D28+D32</f>
        <v>6.224</v>
      </c>
      <c r="E27" s="88">
        <f t="shared" si="7"/>
        <v>6.265</v>
      </c>
      <c r="F27" s="88">
        <f t="shared" si="7"/>
        <v>0.52</v>
      </c>
      <c r="G27" s="88">
        <f t="shared" si="7"/>
        <v>2.328</v>
      </c>
      <c r="H27" s="88">
        <f t="shared" si="7"/>
        <v>3.207</v>
      </c>
      <c r="I27" s="88">
        <f t="shared" si="7"/>
        <v>0.9770000000000001</v>
      </c>
      <c r="J27" s="88">
        <f t="shared" si="7"/>
        <v>2.497</v>
      </c>
      <c r="K27" s="88">
        <f>K28+K32</f>
        <v>2.9429999999999996</v>
      </c>
      <c r="L27" s="88">
        <f>L28+L32</f>
        <v>0</v>
      </c>
      <c r="M27" s="88">
        <f>M28+M32</f>
        <v>0.017</v>
      </c>
      <c r="N27" s="88">
        <v>6.265</v>
      </c>
      <c r="O27" s="88">
        <v>0.017</v>
      </c>
      <c r="P27" s="75">
        <f>P28+P32</f>
        <v>4.914</v>
      </c>
      <c r="Q27" s="75">
        <f>Q28+Q32</f>
        <v>0.017</v>
      </c>
      <c r="R27" s="75">
        <f aca="true" t="shared" si="8" ref="R27:R32">D27-E27</f>
        <v>-0.04099999999999948</v>
      </c>
      <c r="S27" s="73">
        <f t="shared" si="2"/>
        <v>0.023999999999999577</v>
      </c>
      <c r="T27" s="75">
        <f>S27/(F27+H27+J27)*100</f>
        <v>0.38560411311053305</v>
      </c>
      <c r="U27" s="9"/>
      <c r="V27" s="9"/>
      <c r="W27" s="10"/>
    </row>
    <row r="28" spans="1:23" s="15" customFormat="1" ht="31.5">
      <c r="A28" s="77" t="s">
        <v>16</v>
      </c>
      <c r="B28" s="74" t="s">
        <v>69</v>
      </c>
      <c r="C28" s="73"/>
      <c r="D28" s="75">
        <f>D30+D29</f>
        <v>3.314</v>
      </c>
      <c r="E28" s="75">
        <f>E30+E29+E31</f>
        <v>3.117</v>
      </c>
      <c r="F28" s="75">
        <f aca="true" t="shared" si="9" ref="F28:L28">F30+F29+F31</f>
        <v>0</v>
      </c>
      <c r="G28" s="75">
        <f t="shared" si="9"/>
        <v>2.328</v>
      </c>
      <c r="H28" s="75">
        <f t="shared" si="9"/>
        <v>1.492</v>
      </c>
      <c r="I28" s="75">
        <f t="shared" si="9"/>
        <v>0.065</v>
      </c>
      <c r="J28" s="75">
        <f t="shared" si="9"/>
        <v>1.822</v>
      </c>
      <c r="K28" s="75">
        <f t="shared" si="9"/>
        <v>0.724</v>
      </c>
      <c r="L28" s="75">
        <f t="shared" si="9"/>
        <v>0</v>
      </c>
      <c r="M28" s="75">
        <f>M30+M29+M31</f>
        <v>0</v>
      </c>
      <c r="N28" s="75">
        <v>3.117</v>
      </c>
      <c r="O28" s="75">
        <v>0</v>
      </c>
      <c r="P28" s="75">
        <f>SUM(P29:P31)</f>
        <v>1.766</v>
      </c>
      <c r="Q28" s="75">
        <f>SUM(Q29:Q31)</f>
        <v>0</v>
      </c>
      <c r="R28" s="75">
        <f t="shared" si="8"/>
        <v>0.19700000000000006</v>
      </c>
      <c r="S28" s="73">
        <f t="shared" si="2"/>
        <v>-0.19700000000000029</v>
      </c>
      <c r="T28" s="75"/>
      <c r="U28" s="9"/>
      <c r="V28" s="9"/>
      <c r="W28" s="10"/>
    </row>
    <row r="29" spans="1:23" s="15" customFormat="1" ht="27" customHeight="1">
      <c r="A29" s="78">
        <v>1</v>
      </c>
      <c r="B29" s="79" t="s">
        <v>107</v>
      </c>
      <c r="C29" s="73"/>
      <c r="D29" s="72">
        <v>1.822</v>
      </c>
      <c r="E29" s="76">
        <f>G29+I29+K29+M29</f>
        <v>1.351</v>
      </c>
      <c r="F29" s="76">
        <v>0</v>
      </c>
      <c r="G29" s="76">
        <v>1.351</v>
      </c>
      <c r="H29" s="76">
        <v>0</v>
      </c>
      <c r="I29" s="76">
        <v>0</v>
      </c>
      <c r="J29" s="76">
        <v>1.822</v>
      </c>
      <c r="K29" s="76">
        <v>0</v>
      </c>
      <c r="L29" s="76">
        <v>0</v>
      </c>
      <c r="M29" s="76">
        <v>0</v>
      </c>
      <c r="N29" s="76">
        <v>1.351</v>
      </c>
      <c r="O29" s="76">
        <v>0</v>
      </c>
      <c r="P29" s="76">
        <v>0</v>
      </c>
      <c r="Q29" s="76">
        <v>0</v>
      </c>
      <c r="R29" s="76">
        <f t="shared" si="8"/>
        <v>0.4710000000000001</v>
      </c>
      <c r="S29" s="90">
        <f t="shared" si="2"/>
        <v>-0.4710000000000001</v>
      </c>
      <c r="T29" s="76"/>
      <c r="U29" s="3"/>
      <c r="V29" s="3"/>
      <c r="W29" s="4"/>
    </row>
    <row r="30" spans="1:23" s="15" customFormat="1" ht="27" customHeight="1">
      <c r="A30" s="78">
        <v>2</v>
      </c>
      <c r="B30" s="79" t="s">
        <v>106</v>
      </c>
      <c r="C30" s="73"/>
      <c r="D30" s="72">
        <v>1.492</v>
      </c>
      <c r="E30" s="76">
        <f>G30+I30+K30+M30</f>
        <v>1.042</v>
      </c>
      <c r="F30" s="76">
        <v>0</v>
      </c>
      <c r="G30" s="76">
        <v>0.977</v>
      </c>
      <c r="H30" s="76">
        <v>1.492</v>
      </c>
      <c r="I30" s="76">
        <v>0.065</v>
      </c>
      <c r="J30" s="76">
        <v>0</v>
      </c>
      <c r="K30" s="76">
        <v>0</v>
      </c>
      <c r="L30" s="76">
        <v>0</v>
      </c>
      <c r="M30" s="76">
        <v>0</v>
      </c>
      <c r="N30" s="76">
        <v>1.042</v>
      </c>
      <c r="O30" s="76">
        <v>0</v>
      </c>
      <c r="P30" s="76">
        <v>1.042</v>
      </c>
      <c r="Q30" s="76">
        <v>0</v>
      </c>
      <c r="R30" s="76">
        <f t="shared" si="8"/>
        <v>0.44999999999999996</v>
      </c>
      <c r="S30" s="90">
        <f t="shared" si="2"/>
        <v>-0.44999999999999996</v>
      </c>
      <c r="T30" s="76"/>
      <c r="U30" s="3"/>
      <c r="V30" s="3"/>
      <c r="W30" s="4"/>
    </row>
    <row r="31" spans="1:23" s="15" customFormat="1" ht="24" customHeight="1">
      <c r="A31" s="78">
        <v>3</v>
      </c>
      <c r="B31" s="79" t="s">
        <v>118</v>
      </c>
      <c r="C31" s="73"/>
      <c r="D31" s="72">
        <v>0</v>
      </c>
      <c r="E31" s="76">
        <f>G31+I31+K31+M31</f>
        <v>0.724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0.724</v>
      </c>
      <c r="L31" s="76">
        <v>0</v>
      </c>
      <c r="M31" s="76">
        <v>0</v>
      </c>
      <c r="N31" s="76">
        <v>0.724</v>
      </c>
      <c r="O31" s="76">
        <v>0</v>
      </c>
      <c r="P31" s="76">
        <v>0.724</v>
      </c>
      <c r="Q31" s="76">
        <v>0</v>
      </c>
      <c r="R31" s="76">
        <f t="shared" si="8"/>
        <v>-0.724</v>
      </c>
      <c r="S31" s="90">
        <f t="shared" si="2"/>
        <v>0.724</v>
      </c>
      <c r="T31" s="76"/>
      <c r="U31" s="3"/>
      <c r="V31" s="3"/>
      <c r="W31" s="4"/>
    </row>
    <row r="32" spans="1:23" s="15" customFormat="1" ht="40.5" customHeight="1" thickBot="1">
      <c r="A32" s="81" t="s">
        <v>17</v>
      </c>
      <c r="B32" s="82" t="s">
        <v>108</v>
      </c>
      <c r="C32" s="94"/>
      <c r="D32" s="83">
        <f>F32+H32+J32+L32</f>
        <v>2.91</v>
      </c>
      <c r="E32" s="83">
        <f>G32+I32+K32+M32</f>
        <v>3.1479999999999997</v>
      </c>
      <c r="F32" s="83">
        <v>0.52</v>
      </c>
      <c r="G32" s="83">
        <v>0</v>
      </c>
      <c r="H32" s="83">
        <v>1.715</v>
      </c>
      <c r="I32" s="83">
        <v>0.912</v>
      </c>
      <c r="J32" s="83">
        <v>0.675</v>
      </c>
      <c r="K32" s="83">
        <v>2.219</v>
      </c>
      <c r="L32" s="83">
        <v>0</v>
      </c>
      <c r="M32" s="83">
        <v>0.017</v>
      </c>
      <c r="N32" s="83">
        <v>3.1479999999999997</v>
      </c>
      <c r="O32" s="83">
        <v>0.017</v>
      </c>
      <c r="P32" s="83">
        <v>3.148</v>
      </c>
      <c r="Q32" s="83">
        <v>0.017</v>
      </c>
      <c r="R32" s="83">
        <f t="shared" si="8"/>
        <v>-0.23799999999999955</v>
      </c>
      <c r="S32" s="94">
        <f t="shared" si="2"/>
        <v>0.22099999999999986</v>
      </c>
      <c r="T32" s="83">
        <f>S32/(F32+H32+J32)*100</f>
        <v>7.594501718213054</v>
      </c>
      <c r="U32" s="46"/>
      <c r="V32" s="46"/>
      <c r="W32" s="89"/>
    </row>
    <row r="33" spans="1:23" s="15" customFormat="1" ht="17.25" thickBot="1">
      <c r="A33" s="112" t="s">
        <v>53</v>
      </c>
      <c r="B33" s="113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86"/>
      <c r="T33" s="86"/>
      <c r="U33" s="86"/>
      <c r="V33" s="86"/>
      <c r="W33" s="87"/>
    </row>
    <row r="34" spans="1:23" s="15" customFormat="1" ht="15.75" customHeight="1">
      <c r="A34" s="19"/>
      <c r="B34" s="114" t="s">
        <v>81</v>
      </c>
      <c r="C34" s="114"/>
      <c r="D34" s="114"/>
      <c r="E34" s="114"/>
      <c r="F34" s="11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15" customFormat="1" ht="16.5">
      <c r="A35" s="20"/>
      <c r="B35" s="15" t="s">
        <v>82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s="15" customFormat="1" ht="16.5">
      <c r="A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s="15" customFormat="1" ht="16.5">
      <c r="A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s="15" customFormat="1" ht="16.5" customHeight="1">
      <c r="A38" s="20"/>
      <c r="B38" s="111" t="s">
        <v>8</v>
      </c>
      <c r="C38" s="111"/>
      <c r="D38" s="111"/>
      <c r="E38" s="111"/>
      <c r="F38" s="111"/>
      <c r="G38" s="111"/>
      <c r="H38" s="11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17" s="15" customFormat="1" ht="16.5">
      <c r="A39" s="27"/>
      <c r="B39" s="29"/>
      <c r="C39" s="20"/>
      <c r="D39" s="20"/>
      <c r="E39" s="20"/>
      <c r="F39" s="20"/>
      <c r="G39" s="20"/>
      <c r="H39" s="20"/>
      <c r="N39" s="38"/>
      <c r="O39" s="38"/>
      <c r="P39" s="38"/>
      <c r="Q39" s="38"/>
    </row>
    <row r="40" spans="1:17" s="15" customFormat="1" ht="16.5">
      <c r="A40" s="30"/>
      <c r="B40" s="41"/>
      <c r="C40" s="49"/>
      <c r="D40" s="49"/>
      <c r="E40" s="49"/>
      <c r="F40" s="49"/>
      <c r="G40" s="49"/>
      <c r="H40" s="49"/>
      <c r="I40" s="32"/>
      <c r="N40" s="38"/>
      <c r="O40" s="38"/>
      <c r="P40" s="38"/>
      <c r="Q40" s="38"/>
    </row>
    <row r="41" spans="2:23" s="15" customFormat="1" ht="16.5">
      <c r="B41" s="111" t="s">
        <v>9</v>
      </c>
      <c r="C41" s="111"/>
      <c r="D41" s="111"/>
      <c r="E41" s="111"/>
      <c r="F41" s="111"/>
      <c r="G41" s="111"/>
      <c r="H41" s="111"/>
      <c r="I41" s="33"/>
      <c r="J41" s="33"/>
      <c r="K41" s="33"/>
      <c r="M41" s="31"/>
      <c r="N41" s="39"/>
      <c r="O41" s="39"/>
      <c r="P41" s="39"/>
      <c r="Q41" s="39"/>
      <c r="R41" s="31"/>
      <c r="S41" s="31"/>
      <c r="T41" s="31"/>
      <c r="U41" s="31"/>
      <c r="V41" s="31"/>
      <c r="W41" s="31"/>
    </row>
    <row r="42" spans="1:17" s="15" customFormat="1" ht="16.5">
      <c r="A42" s="28"/>
      <c r="D42" s="21"/>
      <c r="I42" s="21"/>
      <c r="N42" s="38"/>
      <c r="O42" s="38"/>
      <c r="P42" s="38"/>
      <c r="Q42" s="38"/>
    </row>
    <row r="43" spans="14:17" s="15" customFormat="1" ht="16.5">
      <c r="N43" s="38"/>
      <c r="O43" s="38"/>
      <c r="P43" s="38"/>
      <c r="Q43" s="38"/>
    </row>
    <row r="44" spans="14:17" s="15" customFormat="1" ht="16.5">
      <c r="N44" s="38"/>
      <c r="O44" s="38"/>
      <c r="P44" s="38"/>
      <c r="Q44" s="38"/>
    </row>
    <row r="45" spans="14:17" s="15" customFormat="1" ht="16.5">
      <c r="N45" s="38"/>
      <c r="O45" s="38"/>
      <c r="P45" s="38"/>
      <c r="Q45" s="38"/>
    </row>
    <row r="46" spans="14:17" s="15" customFormat="1" ht="16.5">
      <c r="N46" s="38"/>
      <c r="O46" s="38"/>
      <c r="P46" s="38"/>
      <c r="Q46" s="38"/>
    </row>
    <row r="47" spans="14:17" s="15" customFormat="1" ht="16.5">
      <c r="N47" s="38"/>
      <c r="O47" s="38"/>
      <c r="P47" s="38"/>
      <c r="Q47" s="38"/>
    </row>
    <row r="48" spans="14:17" s="15" customFormat="1" ht="16.5">
      <c r="N48" s="38"/>
      <c r="O48" s="38"/>
      <c r="P48" s="38"/>
      <c r="Q48" s="38"/>
    </row>
    <row r="49" spans="14:17" s="15" customFormat="1" ht="16.5">
      <c r="N49" s="38"/>
      <c r="O49" s="38"/>
      <c r="P49" s="38"/>
      <c r="Q49" s="38"/>
    </row>
    <row r="50" spans="14:17" s="15" customFormat="1" ht="16.5">
      <c r="N50" s="38"/>
      <c r="O50" s="38"/>
      <c r="P50" s="38"/>
      <c r="Q50" s="38"/>
    </row>
    <row r="51" spans="14:17" s="15" customFormat="1" ht="16.5">
      <c r="N51" s="38"/>
      <c r="O51" s="38"/>
      <c r="P51" s="38"/>
      <c r="Q51" s="38"/>
    </row>
    <row r="52" spans="14:17" s="15" customFormat="1" ht="16.5">
      <c r="N52" s="38"/>
      <c r="O52" s="38"/>
      <c r="P52" s="38"/>
      <c r="Q52" s="38"/>
    </row>
    <row r="53" spans="14:17" s="15" customFormat="1" ht="16.5">
      <c r="N53" s="38"/>
      <c r="O53" s="38"/>
      <c r="P53" s="38"/>
      <c r="Q53" s="38"/>
    </row>
    <row r="54" spans="14:17" s="15" customFormat="1" ht="16.5">
      <c r="N54" s="38"/>
      <c r="O54" s="38"/>
      <c r="P54" s="38"/>
      <c r="Q54" s="38"/>
    </row>
    <row r="55" spans="14:17" s="15" customFormat="1" ht="16.5">
      <c r="N55" s="38"/>
      <c r="O55" s="38"/>
      <c r="P55" s="38"/>
      <c r="Q55" s="38"/>
    </row>
    <row r="56" spans="14:17" s="15" customFormat="1" ht="16.5">
      <c r="N56" s="38"/>
      <c r="O56" s="38"/>
      <c r="P56" s="38"/>
      <c r="Q56" s="38"/>
    </row>
    <row r="57" spans="14:17" s="15" customFormat="1" ht="16.5">
      <c r="N57" s="38"/>
      <c r="O57" s="38"/>
      <c r="P57" s="38"/>
      <c r="Q57" s="38"/>
    </row>
    <row r="58" spans="14:17" s="15" customFormat="1" ht="16.5">
      <c r="N58" s="38"/>
      <c r="O58" s="38"/>
      <c r="P58" s="38"/>
      <c r="Q58" s="38"/>
    </row>
    <row r="59" spans="14:17" s="15" customFormat="1" ht="16.5">
      <c r="N59" s="38"/>
      <c r="O59" s="38"/>
      <c r="P59" s="38"/>
      <c r="Q59" s="38"/>
    </row>
    <row r="60" spans="14:17" s="15" customFormat="1" ht="16.5">
      <c r="N60" s="38"/>
      <c r="O60" s="38"/>
      <c r="P60" s="38"/>
      <c r="Q60" s="38"/>
    </row>
    <row r="61" spans="14:17" s="15" customFormat="1" ht="16.5">
      <c r="N61" s="38"/>
      <c r="O61" s="38"/>
      <c r="P61" s="38"/>
      <c r="Q61" s="38"/>
    </row>
    <row r="62" spans="14:17" s="15" customFormat="1" ht="16.5">
      <c r="N62" s="38"/>
      <c r="O62" s="38"/>
      <c r="P62" s="38"/>
      <c r="Q62" s="38"/>
    </row>
    <row r="63" spans="14:17" s="15" customFormat="1" ht="16.5">
      <c r="N63" s="38"/>
      <c r="O63" s="38"/>
      <c r="P63" s="38"/>
      <c r="Q63" s="38"/>
    </row>
    <row r="64" spans="14:17" s="15" customFormat="1" ht="16.5">
      <c r="N64" s="38"/>
      <c r="O64" s="38"/>
      <c r="P64" s="38"/>
      <c r="Q64" s="38"/>
    </row>
    <row r="65" spans="14:17" s="15" customFormat="1" ht="16.5">
      <c r="N65" s="38"/>
      <c r="O65" s="38"/>
      <c r="P65" s="38"/>
      <c r="Q65" s="38"/>
    </row>
    <row r="66" spans="14:17" s="15" customFormat="1" ht="16.5">
      <c r="N66" s="38"/>
      <c r="O66" s="38"/>
      <c r="P66" s="38"/>
      <c r="Q66" s="38"/>
    </row>
    <row r="67" spans="14:17" s="15" customFormat="1" ht="16.5">
      <c r="N67" s="38"/>
      <c r="O67" s="38"/>
      <c r="P67" s="38"/>
      <c r="Q67" s="38"/>
    </row>
    <row r="68" spans="14:17" s="15" customFormat="1" ht="16.5">
      <c r="N68" s="38"/>
      <c r="O68" s="38"/>
      <c r="P68" s="38"/>
      <c r="Q68" s="38"/>
    </row>
    <row r="69" spans="14:17" s="15" customFormat="1" ht="16.5">
      <c r="N69" s="38"/>
      <c r="O69" s="38"/>
      <c r="P69" s="38"/>
      <c r="Q69" s="38"/>
    </row>
    <row r="70" spans="14:17" s="15" customFormat="1" ht="16.5">
      <c r="N70" s="38"/>
      <c r="O70" s="38"/>
      <c r="P70" s="38"/>
      <c r="Q70" s="38"/>
    </row>
    <row r="71" spans="14:17" s="15" customFormat="1" ht="16.5">
      <c r="N71" s="38"/>
      <c r="O71" s="38"/>
      <c r="P71" s="38"/>
      <c r="Q71" s="38"/>
    </row>
    <row r="72" spans="14:17" s="15" customFormat="1" ht="16.5">
      <c r="N72" s="38"/>
      <c r="O72" s="38"/>
      <c r="P72" s="38"/>
      <c r="Q72" s="38"/>
    </row>
    <row r="73" spans="14:17" s="15" customFormat="1" ht="16.5">
      <c r="N73" s="38"/>
      <c r="O73" s="38"/>
      <c r="P73" s="38"/>
      <c r="Q73" s="38"/>
    </row>
    <row r="74" spans="14:17" s="15" customFormat="1" ht="16.5">
      <c r="N74" s="38"/>
      <c r="O74" s="38"/>
      <c r="P74" s="38"/>
      <c r="Q74" s="38"/>
    </row>
    <row r="75" spans="14:17" s="15" customFormat="1" ht="16.5">
      <c r="N75" s="38"/>
      <c r="O75" s="38"/>
      <c r="P75" s="38"/>
      <c r="Q75" s="38"/>
    </row>
    <row r="76" spans="14:17" s="15" customFormat="1" ht="16.5">
      <c r="N76" s="38"/>
      <c r="O76" s="38"/>
      <c r="P76" s="38"/>
      <c r="Q76" s="38"/>
    </row>
    <row r="77" spans="14:17" s="15" customFormat="1" ht="16.5">
      <c r="N77" s="38"/>
      <c r="O77" s="38"/>
      <c r="P77" s="38"/>
      <c r="Q77" s="38"/>
    </row>
    <row r="78" spans="14:17" s="15" customFormat="1" ht="16.5">
      <c r="N78" s="38"/>
      <c r="O78" s="38"/>
      <c r="P78" s="38"/>
      <c r="Q78" s="38"/>
    </row>
    <row r="79" spans="14:17" s="15" customFormat="1" ht="16.5">
      <c r="N79" s="38"/>
      <c r="O79" s="38"/>
      <c r="P79" s="38"/>
      <c r="Q79" s="38"/>
    </row>
    <row r="80" spans="14:17" s="15" customFormat="1" ht="16.5">
      <c r="N80" s="38"/>
      <c r="O80" s="38"/>
      <c r="P80" s="38"/>
      <c r="Q80" s="38"/>
    </row>
    <row r="81" spans="14:17" s="15" customFormat="1" ht="16.5">
      <c r="N81" s="38"/>
      <c r="O81" s="38"/>
      <c r="P81" s="38"/>
      <c r="Q81" s="38"/>
    </row>
    <row r="82" spans="14:17" s="15" customFormat="1" ht="16.5">
      <c r="N82" s="38"/>
      <c r="O82" s="38"/>
      <c r="P82" s="38"/>
      <c r="Q82" s="38"/>
    </row>
    <row r="83" spans="14:17" s="15" customFormat="1" ht="16.5">
      <c r="N83" s="38"/>
      <c r="O83" s="38"/>
      <c r="P83" s="38"/>
      <c r="Q83" s="38"/>
    </row>
    <row r="84" spans="14:17" s="15" customFormat="1" ht="16.5">
      <c r="N84" s="38"/>
      <c r="O84" s="38"/>
      <c r="P84" s="38"/>
      <c r="Q84" s="38"/>
    </row>
    <row r="85" spans="14:17" s="15" customFormat="1" ht="16.5">
      <c r="N85" s="38"/>
      <c r="O85" s="38"/>
      <c r="P85" s="38"/>
      <c r="Q85" s="38"/>
    </row>
    <row r="86" spans="14:17" s="15" customFormat="1" ht="16.5">
      <c r="N86" s="38"/>
      <c r="O86" s="38"/>
      <c r="P86" s="38"/>
      <c r="Q86" s="38"/>
    </row>
    <row r="87" spans="14:17" s="15" customFormat="1" ht="16.5">
      <c r="N87" s="38"/>
      <c r="O87" s="38"/>
      <c r="P87" s="38"/>
      <c r="Q87" s="38"/>
    </row>
    <row r="88" spans="14:17" s="15" customFormat="1" ht="16.5">
      <c r="N88" s="38"/>
      <c r="O88" s="38"/>
      <c r="P88" s="38"/>
      <c r="Q88" s="38"/>
    </row>
    <row r="89" spans="14:17" s="15" customFormat="1" ht="16.5">
      <c r="N89" s="38"/>
      <c r="O89" s="38"/>
      <c r="P89" s="38"/>
      <c r="Q89" s="38"/>
    </row>
    <row r="90" spans="14:17" s="15" customFormat="1" ht="16.5">
      <c r="N90" s="38"/>
      <c r="O90" s="38"/>
      <c r="P90" s="38"/>
      <c r="Q90" s="38"/>
    </row>
    <row r="91" spans="14:17" s="15" customFormat="1" ht="16.5">
      <c r="N91" s="38"/>
      <c r="O91" s="38"/>
      <c r="P91" s="38"/>
      <c r="Q91" s="38"/>
    </row>
    <row r="92" spans="14:17" s="15" customFormat="1" ht="16.5">
      <c r="N92" s="38"/>
      <c r="O92" s="38"/>
      <c r="P92" s="38"/>
      <c r="Q92" s="38"/>
    </row>
    <row r="93" spans="14:17" s="15" customFormat="1" ht="16.5">
      <c r="N93" s="38"/>
      <c r="O93" s="38"/>
      <c r="P93" s="38"/>
      <c r="Q93" s="38"/>
    </row>
    <row r="94" spans="14:17" s="15" customFormat="1" ht="16.5">
      <c r="N94" s="38"/>
      <c r="O94" s="38"/>
      <c r="P94" s="38"/>
      <c r="Q94" s="38"/>
    </row>
    <row r="95" spans="14:17" s="15" customFormat="1" ht="16.5">
      <c r="N95" s="38"/>
      <c r="O95" s="38"/>
      <c r="P95" s="38"/>
      <c r="Q95" s="38"/>
    </row>
    <row r="96" spans="14:17" s="15" customFormat="1" ht="16.5">
      <c r="N96" s="38"/>
      <c r="O96" s="38"/>
      <c r="P96" s="38"/>
      <c r="Q96" s="38"/>
    </row>
    <row r="97" spans="14:17" s="15" customFormat="1" ht="16.5">
      <c r="N97" s="38"/>
      <c r="O97" s="38"/>
      <c r="P97" s="38"/>
      <c r="Q97" s="38"/>
    </row>
    <row r="98" spans="14:17" s="15" customFormat="1" ht="16.5">
      <c r="N98" s="38"/>
      <c r="O98" s="38"/>
      <c r="P98" s="38"/>
      <c r="Q98" s="38"/>
    </row>
    <row r="99" spans="14:17" s="15" customFormat="1" ht="16.5">
      <c r="N99" s="38"/>
      <c r="O99" s="38"/>
      <c r="P99" s="38"/>
      <c r="Q99" s="38"/>
    </row>
    <row r="100" spans="14:17" s="15" customFormat="1" ht="16.5">
      <c r="N100" s="38"/>
      <c r="O100" s="38"/>
      <c r="P100" s="38"/>
      <c r="Q100" s="38"/>
    </row>
    <row r="101" spans="14:17" s="15" customFormat="1" ht="16.5">
      <c r="N101" s="38"/>
      <c r="O101" s="38"/>
      <c r="P101" s="38"/>
      <c r="Q101" s="38"/>
    </row>
    <row r="102" spans="14:17" s="15" customFormat="1" ht="16.5">
      <c r="N102" s="38"/>
      <c r="O102" s="38"/>
      <c r="P102" s="38"/>
      <c r="Q102" s="38"/>
    </row>
    <row r="103" spans="14:17" s="15" customFormat="1" ht="16.5">
      <c r="N103" s="38"/>
      <c r="O103" s="38"/>
      <c r="P103" s="38"/>
      <c r="Q103" s="38"/>
    </row>
    <row r="104" spans="14:17" s="15" customFormat="1" ht="16.5">
      <c r="N104" s="38"/>
      <c r="O104" s="38"/>
      <c r="P104" s="38"/>
      <c r="Q104" s="38"/>
    </row>
    <row r="105" spans="14:17" s="15" customFormat="1" ht="16.5">
      <c r="N105" s="38"/>
      <c r="O105" s="38"/>
      <c r="P105" s="38"/>
      <c r="Q105" s="38"/>
    </row>
    <row r="106" spans="14:17" s="15" customFormat="1" ht="16.5">
      <c r="N106" s="38"/>
      <c r="O106" s="38"/>
      <c r="P106" s="38"/>
      <c r="Q106" s="38"/>
    </row>
    <row r="107" spans="14:17" s="15" customFormat="1" ht="16.5">
      <c r="N107" s="38"/>
      <c r="O107" s="38"/>
      <c r="P107" s="38"/>
      <c r="Q107" s="38"/>
    </row>
    <row r="108" spans="14:17" s="15" customFormat="1" ht="16.5">
      <c r="N108" s="38"/>
      <c r="O108" s="38"/>
      <c r="P108" s="38"/>
      <c r="Q108" s="38"/>
    </row>
    <row r="109" spans="14:17" s="15" customFormat="1" ht="16.5">
      <c r="N109" s="38"/>
      <c r="O109" s="38"/>
      <c r="P109" s="38"/>
      <c r="Q109" s="38"/>
    </row>
    <row r="110" spans="14:17" s="15" customFormat="1" ht="16.5">
      <c r="N110" s="38"/>
      <c r="O110" s="38"/>
      <c r="P110" s="38"/>
      <c r="Q110" s="38"/>
    </row>
    <row r="111" spans="14:17" s="15" customFormat="1" ht="16.5">
      <c r="N111" s="38"/>
      <c r="O111" s="38"/>
      <c r="P111" s="38"/>
      <c r="Q111" s="38"/>
    </row>
    <row r="112" spans="14:17" s="15" customFormat="1" ht="16.5">
      <c r="N112" s="38"/>
      <c r="O112" s="38"/>
      <c r="P112" s="38"/>
      <c r="Q112" s="38"/>
    </row>
    <row r="113" spans="14:17" s="15" customFormat="1" ht="16.5">
      <c r="N113" s="38"/>
      <c r="O113" s="38"/>
      <c r="P113" s="38"/>
      <c r="Q113" s="38"/>
    </row>
    <row r="114" spans="14:17" s="15" customFormat="1" ht="16.5">
      <c r="N114" s="38"/>
      <c r="O114" s="38"/>
      <c r="P114" s="38"/>
      <c r="Q114" s="38"/>
    </row>
    <row r="115" spans="14:17" s="15" customFormat="1" ht="16.5">
      <c r="N115" s="38"/>
      <c r="O115" s="38"/>
      <c r="P115" s="38"/>
      <c r="Q115" s="38"/>
    </row>
    <row r="116" spans="14:17" s="15" customFormat="1" ht="16.5">
      <c r="N116" s="38"/>
      <c r="O116" s="38"/>
      <c r="P116" s="38"/>
      <c r="Q116" s="38"/>
    </row>
    <row r="117" spans="14:17" s="15" customFormat="1" ht="16.5">
      <c r="N117" s="38"/>
      <c r="O117" s="38"/>
      <c r="P117" s="38"/>
      <c r="Q117" s="38"/>
    </row>
    <row r="118" spans="14:17" s="15" customFormat="1" ht="16.5">
      <c r="N118" s="38"/>
      <c r="O118" s="38"/>
      <c r="P118" s="38"/>
      <c r="Q118" s="38"/>
    </row>
    <row r="119" spans="14:17" s="15" customFormat="1" ht="16.5">
      <c r="N119" s="38"/>
      <c r="O119" s="38"/>
      <c r="P119" s="38"/>
      <c r="Q119" s="38"/>
    </row>
    <row r="120" spans="14:17" s="15" customFormat="1" ht="16.5">
      <c r="N120" s="38"/>
      <c r="O120" s="38"/>
      <c r="P120" s="38"/>
      <c r="Q120" s="38"/>
    </row>
    <row r="121" spans="14:17" s="15" customFormat="1" ht="16.5">
      <c r="N121" s="38"/>
      <c r="O121" s="38"/>
      <c r="P121" s="38"/>
      <c r="Q121" s="38"/>
    </row>
    <row r="122" spans="14:17" s="15" customFormat="1" ht="16.5">
      <c r="N122" s="38"/>
      <c r="O122" s="38"/>
      <c r="P122" s="38"/>
      <c r="Q122" s="38"/>
    </row>
    <row r="123" spans="14:17" s="15" customFormat="1" ht="16.5">
      <c r="N123" s="38"/>
      <c r="O123" s="38"/>
      <c r="P123" s="38"/>
      <c r="Q123" s="38"/>
    </row>
    <row r="124" spans="14:17" s="15" customFormat="1" ht="16.5">
      <c r="N124" s="38"/>
      <c r="O124" s="38"/>
      <c r="P124" s="38"/>
      <c r="Q124" s="38"/>
    </row>
    <row r="125" spans="14:17" s="15" customFormat="1" ht="16.5">
      <c r="N125" s="38"/>
      <c r="O125" s="38"/>
      <c r="P125" s="38"/>
      <c r="Q125" s="38"/>
    </row>
    <row r="126" spans="14:17" s="15" customFormat="1" ht="16.5">
      <c r="N126" s="38"/>
      <c r="O126" s="38"/>
      <c r="P126" s="38"/>
      <c r="Q126" s="38"/>
    </row>
    <row r="127" spans="14:17" s="15" customFormat="1" ht="16.5">
      <c r="N127" s="38"/>
      <c r="O127" s="38"/>
      <c r="P127" s="38"/>
      <c r="Q127" s="38"/>
    </row>
    <row r="128" spans="14:17" s="15" customFormat="1" ht="16.5">
      <c r="N128" s="38"/>
      <c r="O128" s="38"/>
      <c r="P128" s="38"/>
      <c r="Q128" s="38"/>
    </row>
    <row r="129" spans="14:17" s="15" customFormat="1" ht="16.5">
      <c r="N129" s="38"/>
      <c r="O129" s="38"/>
      <c r="P129" s="38"/>
      <c r="Q129" s="38"/>
    </row>
    <row r="130" spans="14:17" s="15" customFormat="1" ht="16.5">
      <c r="N130" s="38"/>
      <c r="O130" s="38"/>
      <c r="P130" s="38"/>
      <c r="Q130" s="38"/>
    </row>
    <row r="131" spans="14:17" s="15" customFormat="1" ht="16.5">
      <c r="N131" s="38"/>
      <c r="O131" s="38"/>
      <c r="P131" s="38"/>
      <c r="Q131" s="38"/>
    </row>
    <row r="132" spans="14:17" s="15" customFormat="1" ht="16.5">
      <c r="N132" s="38"/>
      <c r="O132" s="38"/>
      <c r="P132" s="38"/>
      <c r="Q132" s="38"/>
    </row>
    <row r="133" spans="14:17" s="15" customFormat="1" ht="16.5">
      <c r="N133" s="38"/>
      <c r="O133" s="38"/>
      <c r="P133" s="38"/>
      <c r="Q133" s="38"/>
    </row>
    <row r="134" spans="14:17" s="15" customFormat="1" ht="16.5">
      <c r="N134" s="38"/>
      <c r="O134" s="38"/>
      <c r="P134" s="38"/>
      <c r="Q134" s="38"/>
    </row>
    <row r="135" spans="14:17" s="15" customFormat="1" ht="16.5">
      <c r="N135" s="38"/>
      <c r="O135" s="38"/>
      <c r="P135" s="38"/>
      <c r="Q135" s="38"/>
    </row>
    <row r="136" spans="14:17" s="15" customFormat="1" ht="16.5">
      <c r="N136" s="38"/>
      <c r="O136" s="38"/>
      <c r="P136" s="38"/>
      <c r="Q136" s="38"/>
    </row>
    <row r="137" spans="14:17" s="15" customFormat="1" ht="16.5">
      <c r="N137" s="38"/>
      <c r="O137" s="38"/>
      <c r="P137" s="38"/>
      <c r="Q137" s="38"/>
    </row>
    <row r="138" spans="14:17" s="15" customFormat="1" ht="16.5">
      <c r="N138" s="38"/>
      <c r="O138" s="38"/>
      <c r="P138" s="38"/>
      <c r="Q138" s="38"/>
    </row>
    <row r="139" spans="14:17" s="15" customFormat="1" ht="16.5">
      <c r="N139" s="38"/>
      <c r="O139" s="38"/>
      <c r="P139" s="38"/>
      <c r="Q139" s="38"/>
    </row>
    <row r="140" spans="14:17" s="15" customFormat="1" ht="16.5">
      <c r="N140" s="38"/>
      <c r="O140" s="38"/>
      <c r="P140" s="38"/>
      <c r="Q140" s="38"/>
    </row>
    <row r="141" spans="14:17" s="15" customFormat="1" ht="16.5">
      <c r="N141" s="38"/>
      <c r="O141" s="38"/>
      <c r="P141" s="38"/>
      <c r="Q141" s="38"/>
    </row>
    <row r="142" spans="14:17" s="15" customFormat="1" ht="16.5">
      <c r="N142" s="38"/>
      <c r="O142" s="38"/>
      <c r="P142" s="38"/>
      <c r="Q142" s="38"/>
    </row>
    <row r="143" spans="14:17" s="15" customFormat="1" ht="16.5">
      <c r="N143" s="38"/>
      <c r="O143" s="38"/>
      <c r="P143" s="38"/>
      <c r="Q143" s="38"/>
    </row>
    <row r="144" spans="14:17" s="15" customFormat="1" ht="16.5">
      <c r="N144" s="38"/>
      <c r="O144" s="38"/>
      <c r="P144" s="38"/>
      <c r="Q144" s="38"/>
    </row>
    <row r="145" spans="14:17" s="15" customFormat="1" ht="16.5">
      <c r="N145" s="38"/>
      <c r="O145" s="38"/>
      <c r="P145" s="38"/>
      <c r="Q145" s="38"/>
    </row>
    <row r="146" spans="14:17" s="15" customFormat="1" ht="16.5">
      <c r="N146" s="38"/>
      <c r="O146" s="38"/>
      <c r="P146" s="38"/>
      <c r="Q146" s="38"/>
    </row>
    <row r="147" spans="14:17" s="15" customFormat="1" ht="16.5">
      <c r="N147" s="38"/>
      <c r="O147" s="38"/>
      <c r="P147" s="38"/>
      <c r="Q147" s="38"/>
    </row>
    <row r="148" spans="14:17" s="15" customFormat="1" ht="16.5">
      <c r="N148" s="38"/>
      <c r="O148" s="38"/>
      <c r="P148" s="38"/>
      <c r="Q148" s="38"/>
    </row>
    <row r="149" spans="14:17" s="15" customFormat="1" ht="16.5">
      <c r="N149" s="38"/>
      <c r="O149" s="38"/>
      <c r="P149" s="38"/>
      <c r="Q149" s="38"/>
    </row>
    <row r="150" spans="14:17" s="15" customFormat="1" ht="16.5">
      <c r="N150" s="38"/>
      <c r="O150" s="38"/>
      <c r="P150" s="38"/>
      <c r="Q150" s="38"/>
    </row>
    <row r="151" spans="14:17" s="15" customFormat="1" ht="16.5">
      <c r="N151" s="38"/>
      <c r="O151" s="38"/>
      <c r="P151" s="38"/>
      <c r="Q151" s="38"/>
    </row>
    <row r="152" spans="14:17" s="15" customFormat="1" ht="16.5">
      <c r="N152" s="38"/>
      <c r="O152" s="38"/>
      <c r="P152" s="38"/>
      <c r="Q152" s="38"/>
    </row>
    <row r="153" spans="14:17" s="15" customFormat="1" ht="16.5">
      <c r="N153" s="38"/>
      <c r="O153" s="38"/>
      <c r="P153" s="38"/>
      <c r="Q153" s="38"/>
    </row>
    <row r="154" spans="14:17" s="15" customFormat="1" ht="16.5">
      <c r="N154" s="38"/>
      <c r="O154" s="38"/>
      <c r="P154" s="38"/>
      <c r="Q154" s="38"/>
    </row>
    <row r="155" spans="14:17" s="15" customFormat="1" ht="16.5">
      <c r="N155" s="38"/>
      <c r="O155" s="38"/>
      <c r="P155" s="38"/>
      <c r="Q155" s="38"/>
    </row>
    <row r="156" spans="14:17" s="15" customFormat="1" ht="16.5">
      <c r="N156" s="38"/>
      <c r="O156" s="38"/>
      <c r="P156" s="38"/>
      <c r="Q156" s="38"/>
    </row>
    <row r="157" spans="14:17" s="15" customFormat="1" ht="16.5">
      <c r="N157" s="38"/>
      <c r="O157" s="38"/>
      <c r="P157" s="38"/>
      <c r="Q157" s="38"/>
    </row>
    <row r="158" spans="14:17" s="15" customFormat="1" ht="16.5">
      <c r="N158" s="38"/>
      <c r="O158" s="38"/>
      <c r="P158" s="38"/>
      <c r="Q158" s="38"/>
    </row>
    <row r="159" spans="14:17" s="15" customFormat="1" ht="16.5">
      <c r="N159" s="38"/>
      <c r="O159" s="38"/>
      <c r="P159" s="38"/>
      <c r="Q159" s="38"/>
    </row>
    <row r="160" spans="14:17" s="15" customFormat="1" ht="16.5">
      <c r="N160" s="38"/>
      <c r="O160" s="38"/>
      <c r="P160" s="38"/>
      <c r="Q160" s="38"/>
    </row>
    <row r="161" spans="14:17" s="15" customFormat="1" ht="16.5">
      <c r="N161" s="38"/>
      <c r="O161" s="38"/>
      <c r="P161" s="38"/>
      <c r="Q161" s="38"/>
    </row>
    <row r="162" spans="14:17" s="15" customFormat="1" ht="16.5">
      <c r="N162" s="38"/>
      <c r="O162" s="38"/>
      <c r="P162" s="38"/>
      <c r="Q162" s="38"/>
    </row>
    <row r="163" spans="14:17" s="15" customFormat="1" ht="16.5">
      <c r="N163" s="38"/>
      <c r="O163" s="38"/>
      <c r="P163" s="38"/>
      <c r="Q163" s="38"/>
    </row>
    <row r="164" spans="14:17" s="15" customFormat="1" ht="16.5">
      <c r="N164" s="38"/>
      <c r="O164" s="38"/>
      <c r="P164" s="38"/>
      <c r="Q164" s="38"/>
    </row>
    <row r="165" spans="14:17" s="15" customFormat="1" ht="16.5">
      <c r="N165" s="38"/>
      <c r="O165" s="38"/>
      <c r="P165" s="38"/>
      <c r="Q165" s="38"/>
    </row>
    <row r="166" spans="14:17" s="15" customFormat="1" ht="16.5">
      <c r="N166" s="38"/>
      <c r="O166" s="38"/>
      <c r="P166" s="38"/>
      <c r="Q166" s="38"/>
    </row>
    <row r="167" spans="14:17" s="15" customFormat="1" ht="16.5">
      <c r="N167" s="38"/>
      <c r="O167" s="38"/>
      <c r="P167" s="38"/>
      <c r="Q167" s="38"/>
    </row>
    <row r="168" spans="14:17" s="15" customFormat="1" ht="16.5">
      <c r="N168" s="38"/>
      <c r="O168" s="38"/>
      <c r="P168" s="38"/>
      <c r="Q168" s="38"/>
    </row>
    <row r="169" spans="14:17" s="15" customFormat="1" ht="16.5">
      <c r="N169" s="38"/>
      <c r="O169" s="38"/>
      <c r="P169" s="38"/>
      <c r="Q169" s="38"/>
    </row>
    <row r="170" spans="14:17" s="15" customFormat="1" ht="16.5">
      <c r="N170" s="38"/>
      <c r="O170" s="38"/>
      <c r="P170" s="38"/>
      <c r="Q170" s="38"/>
    </row>
    <row r="171" spans="14:17" s="15" customFormat="1" ht="16.5">
      <c r="N171" s="38"/>
      <c r="O171" s="38"/>
      <c r="P171" s="38"/>
      <c r="Q171" s="38"/>
    </row>
    <row r="172" spans="14:17" s="15" customFormat="1" ht="16.5">
      <c r="N172" s="38"/>
      <c r="O172" s="38"/>
      <c r="P172" s="38"/>
      <c r="Q172" s="38"/>
    </row>
    <row r="173" spans="14:17" s="15" customFormat="1" ht="16.5">
      <c r="N173" s="38"/>
      <c r="O173" s="38"/>
      <c r="P173" s="38"/>
      <c r="Q173" s="38"/>
    </row>
    <row r="174" spans="14:17" s="15" customFormat="1" ht="16.5">
      <c r="N174" s="38"/>
      <c r="O174" s="38"/>
      <c r="P174" s="38"/>
      <c r="Q174" s="38"/>
    </row>
    <row r="175" spans="14:17" s="15" customFormat="1" ht="16.5">
      <c r="N175" s="38"/>
      <c r="O175" s="38"/>
      <c r="P175" s="38"/>
      <c r="Q175" s="38"/>
    </row>
    <row r="176" spans="14:17" s="15" customFormat="1" ht="16.5">
      <c r="N176" s="38"/>
      <c r="O176" s="38"/>
      <c r="P176" s="38"/>
      <c r="Q176" s="38"/>
    </row>
    <row r="177" spans="14:17" s="15" customFormat="1" ht="16.5">
      <c r="N177" s="38"/>
      <c r="O177" s="38"/>
      <c r="P177" s="38"/>
      <c r="Q177" s="38"/>
    </row>
    <row r="178" spans="14:17" s="15" customFormat="1" ht="16.5">
      <c r="N178" s="38"/>
      <c r="O178" s="38"/>
      <c r="P178" s="38"/>
      <c r="Q178" s="38"/>
    </row>
    <row r="179" spans="14:17" s="15" customFormat="1" ht="16.5">
      <c r="N179" s="38"/>
      <c r="O179" s="38"/>
      <c r="P179" s="38"/>
      <c r="Q179" s="38"/>
    </row>
    <row r="180" spans="14:17" s="15" customFormat="1" ht="16.5">
      <c r="N180" s="38"/>
      <c r="O180" s="38"/>
      <c r="P180" s="38"/>
      <c r="Q180" s="38"/>
    </row>
    <row r="181" spans="14:17" s="15" customFormat="1" ht="16.5">
      <c r="N181" s="38"/>
      <c r="O181" s="38"/>
      <c r="P181" s="38"/>
      <c r="Q181" s="38"/>
    </row>
    <row r="182" spans="14:17" s="15" customFormat="1" ht="16.5">
      <c r="N182" s="38"/>
      <c r="O182" s="38"/>
      <c r="P182" s="38"/>
      <c r="Q182" s="38"/>
    </row>
    <row r="183" spans="14:17" s="15" customFormat="1" ht="16.5">
      <c r="N183" s="38"/>
      <c r="O183" s="38"/>
      <c r="P183" s="38"/>
      <c r="Q183" s="38"/>
    </row>
    <row r="184" spans="14:17" s="15" customFormat="1" ht="16.5">
      <c r="N184" s="38"/>
      <c r="O184" s="38"/>
      <c r="P184" s="38"/>
      <c r="Q184" s="38"/>
    </row>
    <row r="185" spans="14:17" s="15" customFormat="1" ht="16.5">
      <c r="N185" s="38"/>
      <c r="O185" s="38"/>
      <c r="P185" s="38"/>
      <c r="Q185" s="38"/>
    </row>
    <row r="186" spans="14:17" s="15" customFormat="1" ht="16.5">
      <c r="N186" s="38"/>
      <c r="O186" s="38"/>
      <c r="P186" s="38"/>
      <c r="Q186" s="38"/>
    </row>
    <row r="187" spans="14:17" s="15" customFormat="1" ht="16.5">
      <c r="N187" s="38"/>
      <c r="O187" s="38"/>
      <c r="P187" s="38"/>
      <c r="Q187" s="38"/>
    </row>
    <row r="188" spans="14:17" s="15" customFormat="1" ht="16.5">
      <c r="N188" s="38"/>
      <c r="O188" s="38"/>
      <c r="P188" s="38"/>
      <c r="Q188" s="38"/>
    </row>
    <row r="189" spans="14:17" s="15" customFormat="1" ht="16.5">
      <c r="N189" s="38"/>
      <c r="O189" s="38"/>
      <c r="P189" s="38"/>
      <c r="Q189" s="38"/>
    </row>
    <row r="190" spans="14:17" s="15" customFormat="1" ht="16.5">
      <c r="N190" s="38"/>
      <c r="O190" s="38"/>
      <c r="P190" s="38"/>
      <c r="Q190" s="38"/>
    </row>
    <row r="191" spans="14:17" s="15" customFormat="1" ht="16.5">
      <c r="N191" s="38"/>
      <c r="O191" s="38"/>
      <c r="P191" s="38"/>
      <c r="Q191" s="38"/>
    </row>
    <row r="192" spans="14:17" s="15" customFormat="1" ht="16.5">
      <c r="N192" s="38"/>
      <c r="O192" s="38"/>
      <c r="P192" s="38"/>
      <c r="Q192" s="38"/>
    </row>
    <row r="193" spans="14:17" s="15" customFormat="1" ht="16.5">
      <c r="N193" s="38"/>
      <c r="O193" s="38"/>
      <c r="P193" s="38"/>
      <c r="Q193" s="38"/>
    </row>
    <row r="194" spans="14:17" s="15" customFormat="1" ht="16.5">
      <c r="N194" s="38"/>
      <c r="O194" s="38"/>
      <c r="P194" s="38"/>
      <c r="Q194" s="38"/>
    </row>
    <row r="195" spans="14:17" s="15" customFormat="1" ht="16.5">
      <c r="N195" s="38"/>
      <c r="O195" s="38"/>
      <c r="P195" s="38"/>
      <c r="Q195" s="38"/>
    </row>
    <row r="196" spans="14:17" s="15" customFormat="1" ht="16.5">
      <c r="N196" s="38"/>
      <c r="O196" s="38"/>
      <c r="P196" s="38"/>
      <c r="Q196" s="38"/>
    </row>
    <row r="197" spans="14:17" s="15" customFormat="1" ht="16.5">
      <c r="N197" s="38"/>
      <c r="O197" s="38"/>
      <c r="P197" s="38"/>
      <c r="Q197" s="38"/>
    </row>
    <row r="198" spans="14:17" s="15" customFormat="1" ht="16.5">
      <c r="N198" s="38"/>
      <c r="O198" s="38"/>
      <c r="P198" s="38"/>
      <c r="Q198" s="38"/>
    </row>
    <row r="199" spans="14:17" s="15" customFormat="1" ht="16.5">
      <c r="N199" s="38"/>
      <c r="O199" s="38"/>
      <c r="P199" s="38"/>
      <c r="Q199" s="38"/>
    </row>
    <row r="200" spans="14:17" s="15" customFormat="1" ht="16.5">
      <c r="N200" s="38"/>
      <c r="O200" s="38"/>
      <c r="P200" s="38"/>
      <c r="Q200" s="38"/>
    </row>
    <row r="201" spans="14:17" s="15" customFormat="1" ht="16.5">
      <c r="N201" s="38"/>
      <c r="O201" s="38"/>
      <c r="P201" s="38"/>
      <c r="Q201" s="38"/>
    </row>
    <row r="202" spans="14:17" s="15" customFormat="1" ht="16.5">
      <c r="N202" s="38"/>
      <c r="O202" s="38"/>
      <c r="P202" s="38"/>
      <c r="Q202" s="38"/>
    </row>
    <row r="203" spans="14:17" s="15" customFormat="1" ht="16.5">
      <c r="N203" s="38"/>
      <c r="O203" s="38"/>
      <c r="P203" s="38"/>
      <c r="Q203" s="38"/>
    </row>
    <row r="204" spans="14:17" s="15" customFormat="1" ht="16.5">
      <c r="N204" s="38"/>
      <c r="O204" s="38"/>
      <c r="P204" s="38"/>
      <c r="Q204" s="38"/>
    </row>
    <row r="205" spans="14:17" s="15" customFormat="1" ht="16.5">
      <c r="N205" s="38"/>
      <c r="O205" s="38"/>
      <c r="P205" s="38"/>
      <c r="Q205" s="38"/>
    </row>
    <row r="206" spans="14:17" s="15" customFormat="1" ht="16.5">
      <c r="N206" s="38"/>
      <c r="O206" s="38"/>
      <c r="P206" s="38"/>
      <c r="Q206" s="38"/>
    </row>
    <row r="207" spans="14:17" s="15" customFormat="1" ht="16.5">
      <c r="N207" s="38"/>
      <c r="O207" s="38"/>
      <c r="P207" s="38"/>
      <c r="Q207" s="38"/>
    </row>
    <row r="208" spans="14:17" s="15" customFormat="1" ht="16.5">
      <c r="N208" s="38"/>
      <c r="O208" s="38"/>
      <c r="P208" s="38"/>
      <c r="Q208" s="38"/>
    </row>
    <row r="209" spans="14:17" s="15" customFormat="1" ht="16.5">
      <c r="N209" s="38"/>
      <c r="O209" s="38"/>
      <c r="P209" s="38"/>
      <c r="Q209" s="38"/>
    </row>
    <row r="210" spans="14:17" s="15" customFormat="1" ht="16.5">
      <c r="N210" s="38"/>
      <c r="O210" s="38"/>
      <c r="P210" s="38"/>
      <c r="Q210" s="38"/>
    </row>
    <row r="211" spans="14:17" s="15" customFormat="1" ht="16.5">
      <c r="N211" s="38"/>
      <c r="O211" s="38"/>
      <c r="P211" s="38"/>
      <c r="Q211" s="38"/>
    </row>
    <row r="212" spans="14:17" s="15" customFormat="1" ht="16.5">
      <c r="N212" s="38"/>
      <c r="O212" s="38"/>
      <c r="P212" s="38"/>
      <c r="Q212" s="38"/>
    </row>
    <row r="213" spans="14:17" s="15" customFormat="1" ht="16.5">
      <c r="N213" s="38"/>
      <c r="O213" s="38"/>
      <c r="P213" s="38"/>
      <c r="Q213" s="38"/>
    </row>
    <row r="214" spans="14:17" s="15" customFormat="1" ht="16.5">
      <c r="N214" s="38"/>
      <c r="O214" s="38"/>
      <c r="P214" s="38"/>
      <c r="Q214" s="38"/>
    </row>
    <row r="215" spans="14:17" s="15" customFormat="1" ht="16.5">
      <c r="N215" s="38"/>
      <c r="O215" s="38"/>
      <c r="P215" s="38"/>
      <c r="Q215" s="38"/>
    </row>
    <row r="216" spans="14:17" s="15" customFormat="1" ht="16.5">
      <c r="N216" s="38"/>
      <c r="O216" s="38"/>
      <c r="P216" s="38"/>
      <c r="Q216" s="38"/>
    </row>
    <row r="217" spans="14:17" s="15" customFormat="1" ht="16.5">
      <c r="N217" s="38"/>
      <c r="O217" s="38"/>
      <c r="P217" s="38"/>
      <c r="Q217" s="38"/>
    </row>
    <row r="218" spans="14:17" s="15" customFormat="1" ht="16.5">
      <c r="N218" s="38"/>
      <c r="O218" s="38"/>
      <c r="P218" s="38"/>
      <c r="Q218" s="38"/>
    </row>
    <row r="219" spans="14:17" s="15" customFormat="1" ht="16.5">
      <c r="N219" s="38"/>
      <c r="O219" s="38"/>
      <c r="P219" s="38"/>
      <c r="Q219" s="38"/>
    </row>
    <row r="220" spans="14:17" s="15" customFormat="1" ht="16.5">
      <c r="N220" s="38"/>
      <c r="O220" s="38"/>
      <c r="P220" s="38"/>
      <c r="Q220" s="38"/>
    </row>
    <row r="221" spans="14:17" s="15" customFormat="1" ht="16.5">
      <c r="N221" s="38"/>
      <c r="O221" s="38"/>
      <c r="P221" s="38"/>
      <c r="Q221" s="38"/>
    </row>
    <row r="222" spans="14:17" s="15" customFormat="1" ht="16.5">
      <c r="N222" s="38"/>
      <c r="O222" s="38"/>
      <c r="P222" s="38"/>
      <c r="Q222" s="38"/>
    </row>
    <row r="223" spans="14:17" s="15" customFormat="1" ht="16.5">
      <c r="N223" s="38"/>
      <c r="O223" s="38"/>
      <c r="P223" s="38"/>
      <c r="Q223" s="38"/>
    </row>
    <row r="224" spans="14:17" s="15" customFormat="1" ht="16.5">
      <c r="N224" s="38"/>
      <c r="O224" s="38"/>
      <c r="P224" s="38"/>
      <c r="Q224" s="38"/>
    </row>
    <row r="225" spans="14:17" s="15" customFormat="1" ht="16.5">
      <c r="N225" s="38"/>
      <c r="O225" s="38"/>
      <c r="P225" s="38"/>
      <c r="Q225" s="38"/>
    </row>
    <row r="226" spans="14:17" s="15" customFormat="1" ht="16.5">
      <c r="N226" s="38"/>
      <c r="O226" s="38"/>
      <c r="P226" s="38"/>
      <c r="Q226" s="38"/>
    </row>
    <row r="227" spans="14:17" s="15" customFormat="1" ht="16.5">
      <c r="N227" s="38"/>
      <c r="O227" s="38"/>
      <c r="P227" s="38"/>
      <c r="Q227" s="38"/>
    </row>
    <row r="228" spans="14:17" s="15" customFormat="1" ht="16.5">
      <c r="N228" s="38"/>
      <c r="O228" s="38"/>
      <c r="P228" s="38"/>
      <c r="Q228" s="38"/>
    </row>
    <row r="229" spans="14:17" s="15" customFormat="1" ht="16.5">
      <c r="N229" s="38"/>
      <c r="O229" s="38"/>
      <c r="P229" s="38"/>
      <c r="Q229" s="38"/>
    </row>
    <row r="230" spans="14:17" s="15" customFormat="1" ht="16.5">
      <c r="N230" s="38"/>
      <c r="O230" s="38"/>
      <c r="P230" s="38"/>
      <c r="Q230" s="38"/>
    </row>
    <row r="231" spans="14:17" s="15" customFormat="1" ht="16.5">
      <c r="N231" s="38"/>
      <c r="O231" s="38"/>
      <c r="P231" s="38"/>
      <c r="Q231" s="38"/>
    </row>
    <row r="232" spans="14:17" s="15" customFormat="1" ht="16.5">
      <c r="N232" s="38"/>
      <c r="O232" s="38"/>
      <c r="P232" s="38"/>
      <c r="Q232" s="38"/>
    </row>
    <row r="233" spans="14:17" s="15" customFormat="1" ht="16.5">
      <c r="N233" s="38"/>
      <c r="O233" s="38"/>
      <c r="P233" s="38"/>
      <c r="Q233" s="38"/>
    </row>
    <row r="234" spans="14:17" s="15" customFormat="1" ht="16.5">
      <c r="N234" s="38"/>
      <c r="O234" s="38"/>
      <c r="P234" s="38"/>
      <c r="Q234" s="38"/>
    </row>
    <row r="235" spans="14:17" s="15" customFormat="1" ht="16.5">
      <c r="N235" s="38"/>
      <c r="O235" s="38"/>
      <c r="P235" s="38"/>
      <c r="Q235" s="38"/>
    </row>
    <row r="236" spans="14:17" s="15" customFormat="1" ht="16.5">
      <c r="N236" s="38"/>
      <c r="O236" s="38"/>
      <c r="P236" s="38"/>
      <c r="Q236" s="38"/>
    </row>
    <row r="237" spans="14:17" s="15" customFormat="1" ht="16.5">
      <c r="N237" s="38"/>
      <c r="O237" s="38"/>
      <c r="P237" s="38"/>
      <c r="Q237" s="38"/>
    </row>
    <row r="238" spans="14:17" s="15" customFormat="1" ht="16.5">
      <c r="N238" s="38"/>
      <c r="O238" s="38"/>
      <c r="P238" s="38"/>
      <c r="Q238" s="38"/>
    </row>
    <row r="239" spans="14:17" s="15" customFormat="1" ht="16.5">
      <c r="N239" s="38"/>
      <c r="O239" s="38"/>
      <c r="P239" s="38"/>
      <c r="Q239" s="38"/>
    </row>
    <row r="240" spans="14:17" s="15" customFormat="1" ht="16.5">
      <c r="N240" s="38"/>
      <c r="O240" s="38"/>
      <c r="P240" s="38"/>
      <c r="Q240" s="38"/>
    </row>
    <row r="241" spans="14:17" s="15" customFormat="1" ht="16.5">
      <c r="N241" s="38"/>
      <c r="O241" s="38"/>
      <c r="P241" s="38"/>
      <c r="Q241" s="38"/>
    </row>
    <row r="242" spans="14:17" s="15" customFormat="1" ht="16.5">
      <c r="N242" s="38"/>
      <c r="O242" s="38"/>
      <c r="P242" s="38"/>
      <c r="Q242" s="38"/>
    </row>
    <row r="243" spans="14:17" s="15" customFormat="1" ht="16.5">
      <c r="N243" s="38"/>
      <c r="O243" s="38"/>
      <c r="P243" s="38"/>
      <c r="Q243" s="38"/>
    </row>
    <row r="244" spans="14:17" s="15" customFormat="1" ht="16.5">
      <c r="N244" s="38"/>
      <c r="O244" s="38"/>
      <c r="P244" s="38"/>
      <c r="Q244" s="38"/>
    </row>
    <row r="245" spans="14:17" s="15" customFormat="1" ht="16.5">
      <c r="N245" s="38"/>
      <c r="O245" s="38"/>
      <c r="P245" s="38"/>
      <c r="Q245" s="38"/>
    </row>
    <row r="246" spans="14:17" s="15" customFormat="1" ht="16.5">
      <c r="N246" s="38"/>
      <c r="O246" s="38"/>
      <c r="P246" s="38"/>
      <c r="Q246" s="38"/>
    </row>
    <row r="247" spans="14:17" s="15" customFormat="1" ht="16.5">
      <c r="N247" s="38"/>
      <c r="O247" s="38"/>
      <c r="P247" s="38"/>
      <c r="Q247" s="38"/>
    </row>
    <row r="248" spans="14:17" s="15" customFormat="1" ht="16.5">
      <c r="N248" s="38"/>
      <c r="O248" s="38"/>
      <c r="P248" s="38"/>
      <c r="Q248" s="38"/>
    </row>
    <row r="249" spans="14:17" s="15" customFormat="1" ht="16.5">
      <c r="N249" s="38"/>
      <c r="O249" s="38"/>
      <c r="P249" s="38"/>
      <c r="Q249" s="38"/>
    </row>
    <row r="250" spans="14:17" s="15" customFormat="1" ht="16.5">
      <c r="N250" s="38"/>
      <c r="O250" s="38"/>
      <c r="P250" s="38"/>
      <c r="Q250" s="38"/>
    </row>
    <row r="251" spans="14:17" s="15" customFormat="1" ht="16.5">
      <c r="N251" s="38"/>
      <c r="O251" s="38"/>
      <c r="P251" s="38"/>
      <c r="Q251" s="38"/>
    </row>
    <row r="252" spans="14:17" s="15" customFormat="1" ht="16.5">
      <c r="N252" s="38"/>
      <c r="O252" s="38"/>
      <c r="P252" s="38"/>
      <c r="Q252" s="38"/>
    </row>
    <row r="253" spans="14:17" s="15" customFormat="1" ht="16.5">
      <c r="N253" s="38"/>
      <c r="O253" s="38"/>
      <c r="P253" s="38"/>
      <c r="Q253" s="38"/>
    </row>
    <row r="254" spans="14:17" s="15" customFormat="1" ht="16.5">
      <c r="N254" s="38"/>
      <c r="O254" s="38"/>
      <c r="P254" s="38"/>
      <c r="Q254" s="38"/>
    </row>
    <row r="255" spans="14:17" s="15" customFormat="1" ht="16.5">
      <c r="N255" s="38"/>
      <c r="O255" s="38"/>
      <c r="P255" s="38"/>
      <c r="Q255" s="38"/>
    </row>
    <row r="256" spans="14:17" s="15" customFormat="1" ht="16.5">
      <c r="N256" s="38"/>
      <c r="O256" s="38"/>
      <c r="P256" s="38"/>
      <c r="Q256" s="38"/>
    </row>
    <row r="257" spans="14:17" s="15" customFormat="1" ht="16.5">
      <c r="N257" s="38"/>
      <c r="O257" s="38"/>
      <c r="P257" s="38"/>
      <c r="Q257" s="38"/>
    </row>
    <row r="258" spans="14:17" s="15" customFormat="1" ht="16.5">
      <c r="N258" s="38"/>
      <c r="O258" s="38"/>
      <c r="P258" s="38"/>
      <c r="Q258" s="38"/>
    </row>
    <row r="259" spans="14:17" s="15" customFormat="1" ht="16.5">
      <c r="N259" s="38"/>
      <c r="O259" s="38"/>
      <c r="P259" s="38"/>
      <c r="Q259" s="38"/>
    </row>
    <row r="260" spans="14:17" s="15" customFormat="1" ht="16.5">
      <c r="N260" s="38"/>
      <c r="O260" s="38"/>
      <c r="P260" s="38"/>
      <c r="Q260" s="38"/>
    </row>
    <row r="261" spans="14:17" s="15" customFormat="1" ht="16.5">
      <c r="N261" s="38"/>
      <c r="O261" s="38"/>
      <c r="P261" s="38"/>
      <c r="Q261" s="38"/>
    </row>
    <row r="262" spans="14:17" s="15" customFormat="1" ht="16.5">
      <c r="N262" s="38"/>
      <c r="O262" s="38"/>
      <c r="P262" s="38"/>
      <c r="Q262" s="38"/>
    </row>
    <row r="263" spans="14:17" s="15" customFormat="1" ht="16.5">
      <c r="N263" s="38"/>
      <c r="O263" s="38"/>
      <c r="P263" s="38"/>
      <c r="Q263" s="38"/>
    </row>
    <row r="264" spans="14:17" s="15" customFormat="1" ht="16.5">
      <c r="N264" s="38"/>
      <c r="O264" s="38"/>
      <c r="P264" s="38"/>
      <c r="Q264" s="38"/>
    </row>
    <row r="265" spans="14:17" s="15" customFormat="1" ht="16.5">
      <c r="N265" s="38"/>
      <c r="O265" s="38"/>
      <c r="P265" s="38"/>
      <c r="Q265" s="38"/>
    </row>
    <row r="266" spans="14:17" s="15" customFormat="1" ht="16.5">
      <c r="N266" s="38"/>
      <c r="O266" s="38"/>
      <c r="P266" s="38"/>
      <c r="Q266" s="38"/>
    </row>
    <row r="267" spans="14:17" s="15" customFormat="1" ht="16.5">
      <c r="N267" s="38"/>
      <c r="O267" s="38"/>
      <c r="P267" s="38"/>
      <c r="Q267" s="38"/>
    </row>
    <row r="268" spans="14:17" s="15" customFormat="1" ht="16.5">
      <c r="N268" s="38"/>
      <c r="O268" s="38"/>
      <c r="P268" s="38"/>
      <c r="Q268" s="38"/>
    </row>
    <row r="269" spans="14:17" s="15" customFormat="1" ht="16.5">
      <c r="N269" s="38"/>
      <c r="O269" s="38"/>
      <c r="P269" s="38"/>
      <c r="Q269" s="38"/>
    </row>
    <row r="270" spans="14:17" s="15" customFormat="1" ht="16.5">
      <c r="N270" s="38"/>
      <c r="O270" s="38"/>
      <c r="P270" s="38"/>
      <c r="Q270" s="38"/>
    </row>
    <row r="271" spans="14:17" s="15" customFormat="1" ht="16.5">
      <c r="N271" s="38"/>
      <c r="O271" s="38"/>
      <c r="P271" s="38"/>
      <c r="Q271" s="38"/>
    </row>
    <row r="272" spans="14:17" s="15" customFormat="1" ht="16.5">
      <c r="N272" s="38"/>
      <c r="O272" s="38"/>
      <c r="P272" s="38"/>
      <c r="Q272" s="38"/>
    </row>
    <row r="273" spans="14:17" s="15" customFormat="1" ht="16.5">
      <c r="N273" s="38"/>
      <c r="O273" s="38"/>
      <c r="P273" s="38"/>
      <c r="Q273" s="38"/>
    </row>
    <row r="274" spans="14:17" s="15" customFormat="1" ht="16.5">
      <c r="N274" s="38"/>
      <c r="O274" s="38"/>
      <c r="P274" s="38"/>
      <c r="Q274" s="38"/>
    </row>
    <row r="275" spans="14:17" s="15" customFormat="1" ht="16.5">
      <c r="N275" s="38"/>
      <c r="O275" s="38"/>
      <c r="P275" s="38"/>
      <c r="Q275" s="38"/>
    </row>
    <row r="276" spans="14:17" s="15" customFormat="1" ht="16.5">
      <c r="N276" s="38"/>
      <c r="O276" s="38"/>
      <c r="P276" s="38"/>
      <c r="Q276" s="38"/>
    </row>
    <row r="277" spans="14:17" s="15" customFormat="1" ht="16.5">
      <c r="N277" s="38"/>
      <c r="O277" s="38"/>
      <c r="P277" s="38"/>
      <c r="Q277" s="38"/>
    </row>
    <row r="278" spans="14:17" s="15" customFormat="1" ht="16.5">
      <c r="N278" s="38"/>
      <c r="O278" s="38"/>
      <c r="P278" s="38"/>
      <c r="Q278" s="38"/>
    </row>
    <row r="279" spans="14:17" s="15" customFormat="1" ht="16.5">
      <c r="N279" s="38"/>
      <c r="O279" s="38"/>
      <c r="P279" s="38"/>
      <c r="Q279" s="38"/>
    </row>
    <row r="280" spans="14:17" s="15" customFormat="1" ht="16.5">
      <c r="N280" s="38"/>
      <c r="O280" s="38"/>
      <c r="P280" s="38"/>
      <c r="Q280" s="38"/>
    </row>
    <row r="281" spans="14:17" s="15" customFormat="1" ht="16.5">
      <c r="N281" s="38"/>
      <c r="O281" s="38"/>
      <c r="P281" s="38"/>
      <c r="Q281" s="38"/>
    </row>
    <row r="282" spans="14:17" s="15" customFormat="1" ht="16.5">
      <c r="N282" s="38"/>
      <c r="O282" s="38"/>
      <c r="P282" s="38"/>
      <c r="Q282" s="38"/>
    </row>
    <row r="283" spans="14:17" s="15" customFormat="1" ht="16.5">
      <c r="N283" s="38"/>
      <c r="O283" s="38"/>
      <c r="P283" s="38"/>
      <c r="Q283" s="38"/>
    </row>
    <row r="284" spans="14:17" s="15" customFormat="1" ht="16.5">
      <c r="N284" s="38"/>
      <c r="O284" s="38"/>
      <c r="P284" s="38"/>
      <c r="Q284" s="38"/>
    </row>
    <row r="285" spans="14:17" s="15" customFormat="1" ht="16.5">
      <c r="N285" s="38"/>
      <c r="O285" s="38"/>
      <c r="P285" s="38"/>
      <c r="Q285" s="38"/>
    </row>
    <row r="286" spans="14:17" s="15" customFormat="1" ht="16.5">
      <c r="N286" s="38"/>
      <c r="O286" s="38"/>
      <c r="P286" s="38"/>
      <c r="Q286" s="38"/>
    </row>
    <row r="287" spans="14:17" s="15" customFormat="1" ht="16.5">
      <c r="N287" s="38"/>
      <c r="O287" s="38"/>
      <c r="P287" s="38"/>
      <c r="Q287" s="38"/>
    </row>
    <row r="288" spans="14:17" s="15" customFormat="1" ht="16.5">
      <c r="N288" s="38"/>
      <c r="O288" s="38"/>
      <c r="P288" s="38"/>
      <c r="Q288" s="38"/>
    </row>
    <row r="289" spans="14:17" s="15" customFormat="1" ht="16.5">
      <c r="N289" s="38"/>
      <c r="O289" s="38"/>
      <c r="P289" s="38"/>
      <c r="Q289" s="38"/>
    </row>
    <row r="290" spans="14:17" s="15" customFormat="1" ht="16.5">
      <c r="N290" s="38"/>
      <c r="O290" s="38"/>
      <c r="P290" s="38"/>
      <c r="Q290" s="38"/>
    </row>
    <row r="291" spans="14:17" s="15" customFormat="1" ht="16.5">
      <c r="N291" s="38"/>
      <c r="O291" s="38"/>
      <c r="P291" s="38"/>
      <c r="Q291" s="38"/>
    </row>
    <row r="292" spans="14:17" s="15" customFormat="1" ht="16.5">
      <c r="N292" s="38"/>
      <c r="O292" s="38"/>
      <c r="P292" s="38"/>
      <c r="Q292" s="38"/>
    </row>
    <row r="293" spans="14:17" s="15" customFormat="1" ht="16.5">
      <c r="N293" s="38"/>
      <c r="O293" s="38"/>
      <c r="P293" s="38"/>
      <c r="Q293" s="38"/>
    </row>
    <row r="294" spans="14:17" s="15" customFormat="1" ht="16.5">
      <c r="N294" s="38"/>
      <c r="O294" s="38"/>
      <c r="P294" s="38"/>
      <c r="Q294" s="38"/>
    </row>
    <row r="295" spans="14:17" s="15" customFormat="1" ht="16.5">
      <c r="N295" s="38"/>
      <c r="O295" s="38"/>
      <c r="P295" s="38"/>
      <c r="Q295" s="38"/>
    </row>
    <row r="296" spans="14:17" s="15" customFormat="1" ht="16.5">
      <c r="N296" s="38"/>
      <c r="O296" s="38"/>
      <c r="P296" s="38"/>
      <c r="Q296" s="38"/>
    </row>
    <row r="297" spans="14:17" s="15" customFormat="1" ht="16.5">
      <c r="N297" s="38"/>
      <c r="O297" s="38"/>
      <c r="P297" s="38"/>
      <c r="Q297" s="38"/>
    </row>
    <row r="298" spans="14:17" s="15" customFormat="1" ht="16.5">
      <c r="N298" s="38"/>
      <c r="O298" s="38"/>
      <c r="P298" s="38"/>
      <c r="Q298" s="38"/>
    </row>
    <row r="299" spans="14:17" s="15" customFormat="1" ht="16.5">
      <c r="N299" s="38"/>
      <c r="O299" s="38"/>
      <c r="P299" s="38"/>
      <c r="Q299" s="38"/>
    </row>
    <row r="300" spans="14:17" s="15" customFormat="1" ht="16.5">
      <c r="N300" s="38"/>
      <c r="O300" s="38"/>
      <c r="P300" s="38"/>
      <c r="Q300" s="38"/>
    </row>
    <row r="301" spans="14:17" s="15" customFormat="1" ht="16.5">
      <c r="N301" s="38"/>
      <c r="O301" s="38"/>
      <c r="P301" s="38"/>
      <c r="Q301" s="38"/>
    </row>
    <row r="302" spans="14:17" s="15" customFormat="1" ht="16.5">
      <c r="N302" s="38"/>
      <c r="O302" s="38"/>
      <c r="P302" s="38"/>
      <c r="Q302" s="38"/>
    </row>
    <row r="303" spans="14:17" s="15" customFormat="1" ht="16.5">
      <c r="N303" s="38"/>
      <c r="O303" s="38"/>
      <c r="P303" s="38"/>
      <c r="Q303" s="38"/>
    </row>
    <row r="304" spans="14:17" s="15" customFormat="1" ht="16.5">
      <c r="N304" s="38"/>
      <c r="O304" s="38"/>
      <c r="P304" s="38"/>
      <c r="Q304" s="38"/>
    </row>
    <row r="305" spans="14:17" s="15" customFormat="1" ht="16.5">
      <c r="N305" s="38"/>
      <c r="O305" s="38"/>
      <c r="P305" s="38"/>
      <c r="Q305" s="38"/>
    </row>
    <row r="306" spans="14:17" s="15" customFormat="1" ht="16.5">
      <c r="N306" s="38"/>
      <c r="O306" s="38"/>
      <c r="P306" s="38"/>
      <c r="Q306" s="38"/>
    </row>
    <row r="307" spans="14:17" s="15" customFormat="1" ht="16.5">
      <c r="N307" s="38"/>
      <c r="O307" s="38"/>
      <c r="P307" s="38"/>
      <c r="Q307" s="38"/>
    </row>
    <row r="308" spans="14:17" s="15" customFormat="1" ht="16.5">
      <c r="N308" s="38"/>
      <c r="O308" s="38"/>
      <c r="P308" s="38"/>
      <c r="Q308" s="38"/>
    </row>
    <row r="309" spans="14:17" s="15" customFormat="1" ht="16.5">
      <c r="N309" s="38"/>
      <c r="O309" s="38"/>
      <c r="P309" s="38"/>
      <c r="Q309" s="38"/>
    </row>
    <row r="310" spans="14:17" s="15" customFormat="1" ht="16.5">
      <c r="N310" s="38"/>
      <c r="O310" s="38"/>
      <c r="P310" s="38"/>
      <c r="Q310" s="38"/>
    </row>
    <row r="311" spans="14:17" s="15" customFormat="1" ht="16.5">
      <c r="N311" s="38"/>
      <c r="O311" s="38"/>
      <c r="P311" s="38"/>
      <c r="Q311" s="38"/>
    </row>
    <row r="312" spans="14:17" s="15" customFormat="1" ht="16.5">
      <c r="N312" s="38"/>
      <c r="O312" s="38"/>
      <c r="P312" s="38"/>
      <c r="Q312" s="38"/>
    </row>
    <row r="313" spans="14:17" s="15" customFormat="1" ht="16.5">
      <c r="N313" s="38"/>
      <c r="O313" s="38"/>
      <c r="P313" s="38"/>
      <c r="Q313" s="38"/>
    </row>
    <row r="314" spans="14:17" s="15" customFormat="1" ht="16.5">
      <c r="N314" s="38"/>
      <c r="O314" s="38"/>
      <c r="P314" s="38"/>
      <c r="Q314" s="38"/>
    </row>
    <row r="315" spans="14:17" s="15" customFormat="1" ht="16.5">
      <c r="N315" s="38"/>
      <c r="O315" s="38"/>
      <c r="P315" s="38"/>
      <c r="Q315" s="38"/>
    </row>
    <row r="316" spans="14:17" s="15" customFormat="1" ht="16.5">
      <c r="N316" s="38"/>
      <c r="O316" s="38"/>
      <c r="P316" s="38"/>
      <c r="Q316" s="38"/>
    </row>
    <row r="317" spans="14:17" s="15" customFormat="1" ht="16.5">
      <c r="N317" s="38"/>
      <c r="O317" s="38"/>
      <c r="P317" s="38"/>
      <c r="Q317" s="38"/>
    </row>
    <row r="318" spans="14:17" s="15" customFormat="1" ht="16.5">
      <c r="N318" s="38"/>
      <c r="O318" s="38"/>
      <c r="P318" s="38"/>
      <c r="Q318" s="38"/>
    </row>
    <row r="319" spans="14:17" s="15" customFormat="1" ht="16.5">
      <c r="N319" s="38"/>
      <c r="O319" s="38"/>
      <c r="P319" s="38"/>
      <c r="Q319" s="38"/>
    </row>
    <row r="320" spans="14:17" s="15" customFormat="1" ht="16.5">
      <c r="N320" s="38"/>
      <c r="O320" s="38"/>
      <c r="P320" s="38"/>
      <c r="Q320" s="38"/>
    </row>
    <row r="321" spans="14:17" s="15" customFormat="1" ht="16.5">
      <c r="N321" s="38"/>
      <c r="O321" s="38"/>
      <c r="P321" s="38"/>
      <c r="Q321" s="38"/>
    </row>
    <row r="322" spans="14:17" s="15" customFormat="1" ht="16.5">
      <c r="N322" s="38"/>
      <c r="O322" s="38"/>
      <c r="P322" s="38"/>
      <c r="Q322" s="38"/>
    </row>
    <row r="323" spans="14:17" s="15" customFormat="1" ht="16.5">
      <c r="N323" s="38"/>
      <c r="O323" s="38"/>
      <c r="P323" s="38"/>
      <c r="Q323" s="38"/>
    </row>
    <row r="324" spans="14:17" s="15" customFormat="1" ht="16.5">
      <c r="N324" s="38"/>
      <c r="O324" s="38"/>
      <c r="P324" s="38"/>
      <c r="Q324" s="38"/>
    </row>
    <row r="325" spans="14:17" s="15" customFormat="1" ht="16.5">
      <c r="N325" s="38"/>
      <c r="O325" s="38"/>
      <c r="P325" s="38"/>
      <c r="Q325" s="38"/>
    </row>
    <row r="326" spans="14:17" s="15" customFormat="1" ht="16.5">
      <c r="N326" s="38"/>
      <c r="O326" s="38"/>
      <c r="P326" s="38"/>
      <c r="Q326" s="38"/>
    </row>
    <row r="327" spans="14:17" s="15" customFormat="1" ht="16.5">
      <c r="N327" s="38"/>
      <c r="O327" s="38"/>
      <c r="P327" s="38"/>
      <c r="Q327" s="38"/>
    </row>
    <row r="328" spans="14:17" s="15" customFormat="1" ht="16.5">
      <c r="N328" s="38"/>
      <c r="O328" s="38"/>
      <c r="P328" s="38"/>
      <c r="Q328" s="38"/>
    </row>
    <row r="329" spans="14:17" s="15" customFormat="1" ht="16.5">
      <c r="N329" s="38"/>
      <c r="O329" s="38"/>
      <c r="P329" s="38"/>
      <c r="Q329" s="38"/>
    </row>
    <row r="330" spans="14:17" s="15" customFormat="1" ht="16.5">
      <c r="N330" s="38"/>
      <c r="O330" s="38"/>
      <c r="P330" s="38"/>
      <c r="Q330" s="38"/>
    </row>
    <row r="331" spans="14:17" s="15" customFormat="1" ht="16.5">
      <c r="N331" s="38"/>
      <c r="O331" s="38"/>
      <c r="P331" s="38"/>
      <c r="Q331" s="38"/>
    </row>
    <row r="332" spans="14:17" s="15" customFormat="1" ht="16.5">
      <c r="N332" s="38"/>
      <c r="O332" s="38"/>
      <c r="P332" s="38"/>
      <c r="Q332" s="38"/>
    </row>
    <row r="333" spans="14:17" s="15" customFormat="1" ht="16.5">
      <c r="N333" s="38"/>
      <c r="O333" s="38"/>
      <c r="P333" s="38"/>
      <c r="Q333" s="38"/>
    </row>
    <row r="334" spans="14:17" s="15" customFormat="1" ht="16.5">
      <c r="N334" s="38"/>
      <c r="O334" s="38"/>
      <c r="P334" s="38"/>
      <c r="Q334" s="38"/>
    </row>
    <row r="335" spans="14:17" s="15" customFormat="1" ht="16.5">
      <c r="N335" s="38"/>
      <c r="O335" s="38"/>
      <c r="P335" s="38"/>
      <c r="Q335" s="38"/>
    </row>
    <row r="336" spans="14:17" s="15" customFormat="1" ht="16.5">
      <c r="N336" s="38"/>
      <c r="O336" s="38"/>
      <c r="P336" s="38"/>
      <c r="Q336" s="38"/>
    </row>
    <row r="337" spans="14:17" s="15" customFormat="1" ht="16.5">
      <c r="N337" s="38"/>
      <c r="O337" s="38"/>
      <c r="P337" s="38"/>
      <c r="Q337" s="38"/>
    </row>
    <row r="338" spans="14:17" s="15" customFormat="1" ht="16.5">
      <c r="N338" s="38"/>
      <c r="O338" s="38"/>
      <c r="P338" s="38"/>
      <c r="Q338" s="38"/>
    </row>
    <row r="339" spans="14:17" s="15" customFormat="1" ht="16.5">
      <c r="N339" s="38"/>
      <c r="O339" s="38"/>
      <c r="P339" s="38"/>
      <c r="Q339" s="38"/>
    </row>
    <row r="340" spans="14:17" s="15" customFormat="1" ht="16.5">
      <c r="N340" s="38"/>
      <c r="O340" s="38"/>
      <c r="P340" s="38"/>
      <c r="Q340" s="38"/>
    </row>
    <row r="341" spans="14:17" s="15" customFormat="1" ht="16.5">
      <c r="N341" s="38"/>
      <c r="O341" s="38"/>
      <c r="P341" s="38"/>
      <c r="Q341" s="38"/>
    </row>
    <row r="342" spans="14:17" s="15" customFormat="1" ht="16.5">
      <c r="N342" s="38"/>
      <c r="O342" s="38"/>
      <c r="P342" s="38"/>
      <c r="Q342" s="38"/>
    </row>
    <row r="343" spans="14:17" s="15" customFormat="1" ht="16.5">
      <c r="N343" s="38"/>
      <c r="O343" s="38"/>
      <c r="P343" s="38"/>
      <c r="Q343" s="38"/>
    </row>
    <row r="344" spans="14:17" s="15" customFormat="1" ht="16.5">
      <c r="N344" s="38"/>
      <c r="O344" s="38"/>
      <c r="P344" s="38"/>
      <c r="Q344" s="38"/>
    </row>
    <row r="345" spans="14:17" s="15" customFormat="1" ht="16.5">
      <c r="N345" s="38"/>
      <c r="O345" s="38"/>
      <c r="P345" s="38"/>
      <c r="Q345" s="38"/>
    </row>
    <row r="346" spans="14:17" s="15" customFormat="1" ht="16.5">
      <c r="N346" s="38"/>
      <c r="O346" s="38"/>
      <c r="P346" s="38"/>
      <c r="Q346" s="38"/>
    </row>
    <row r="347" spans="14:17" s="15" customFormat="1" ht="16.5">
      <c r="N347" s="38"/>
      <c r="O347" s="38"/>
      <c r="P347" s="38"/>
      <c r="Q347" s="38"/>
    </row>
    <row r="348" spans="14:17" s="15" customFormat="1" ht="16.5">
      <c r="N348" s="38"/>
      <c r="O348" s="38"/>
      <c r="P348" s="38"/>
      <c r="Q348" s="38"/>
    </row>
    <row r="349" spans="14:17" s="15" customFormat="1" ht="16.5">
      <c r="N349" s="38"/>
      <c r="O349" s="38"/>
      <c r="P349" s="38"/>
      <c r="Q349" s="38"/>
    </row>
    <row r="350" spans="14:17" s="15" customFormat="1" ht="16.5">
      <c r="N350" s="38"/>
      <c r="O350" s="38"/>
      <c r="P350" s="38"/>
      <c r="Q350" s="38"/>
    </row>
    <row r="351" spans="14:17" s="15" customFormat="1" ht="16.5">
      <c r="N351" s="38"/>
      <c r="O351" s="38"/>
      <c r="P351" s="38"/>
      <c r="Q351" s="38"/>
    </row>
    <row r="352" spans="14:17" s="15" customFormat="1" ht="16.5">
      <c r="N352" s="38"/>
      <c r="O352" s="38"/>
      <c r="P352" s="38"/>
      <c r="Q352" s="38"/>
    </row>
    <row r="353" spans="14:17" s="15" customFormat="1" ht="16.5">
      <c r="N353" s="38"/>
      <c r="O353" s="38"/>
      <c r="P353" s="38"/>
      <c r="Q353" s="38"/>
    </row>
    <row r="354" spans="14:17" s="15" customFormat="1" ht="16.5">
      <c r="N354" s="38"/>
      <c r="O354" s="38"/>
      <c r="P354" s="38"/>
      <c r="Q354" s="38"/>
    </row>
    <row r="355" spans="14:17" s="15" customFormat="1" ht="16.5">
      <c r="N355" s="38"/>
      <c r="O355" s="38"/>
      <c r="P355" s="38"/>
      <c r="Q355" s="38"/>
    </row>
    <row r="356" spans="14:17" s="15" customFormat="1" ht="16.5">
      <c r="N356" s="38"/>
      <c r="O356" s="38"/>
      <c r="P356" s="38"/>
      <c r="Q356" s="38"/>
    </row>
    <row r="357" spans="14:17" s="15" customFormat="1" ht="16.5">
      <c r="N357" s="38"/>
      <c r="O357" s="38"/>
      <c r="P357" s="38"/>
      <c r="Q357" s="38"/>
    </row>
    <row r="358" spans="14:17" s="15" customFormat="1" ht="16.5">
      <c r="N358" s="38"/>
      <c r="O358" s="38"/>
      <c r="P358" s="38"/>
      <c r="Q358" s="38"/>
    </row>
    <row r="359" spans="14:17" s="15" customFormat="1" ht="16.5">
      <c r="N359" s="38"/>
      <c r="O359" s="38"/>
      <c r="P359" s="38"/>
      <c r="Q359" s="38"/>
    </row>
    <row r="360" spans="14:17" s="15" customFormat="1" ht="16.5">
      <c r="N360" s="38"/>
      <c r="O360" s="38"/>
      <c r="P360" s="38"/>
      <c r="Q360" s="38"/>
    </row>
    <row r="361" spans="14:17" s="15" customFormat="1" ht="16.5">
      <c r="N361" s="38"/>
      <c r="O361" s="38"/>
      <c r="P361" s="38"/>
      <c r="Q361" s="38"/>
    </row>
    <row r="362" spans="14:17" s="15" customFormat="1" ht="16.5">
      <c r="N362" s="38"/>
      <c r="O362" s="38"/>
      <c r="P362" s="38"/>
      <c r="Q362" s="38"/>
    </row>
    <row r="363" spans="14:17" s="15" customFormat="1" ht="16.5">
      <c r="N363" s="38"/>
      <c r="O363" s="38"/>
      <c r="P363" s="38"/>
      <c r="Q363" s="38"/>
    </row>
    <row r="364" spans="14:17" s="15" customFormat="1" ht="16.5">
      <c r="N364" s="38"/>
      <c r="O364" s="38"/>
      <c r="P364" s="38"/>
      <c r="Q364" s="38"/>
    </row>
    <row r="365" spans="14:17" s="15" customFormat="1" ht="16.5">
      <c r="N365" s="38"/>
      <c r="O365" s="38"/>
      <c r="P365" s="38"/>
      <c r="Q365" s="38"/>
    </row>
    <row r="366" spans="14:17" s="15" customFormat="1" ht="16.5">
      <c r="N366" s="38"/>
      <c r="O366" s="38"/>
      <c r="P366" s="38"/>
      <c r="Q366" s="38"/>
    </row>
  </sheetData>
  <sheetProtection/>
  <mergeCells count="22">
    <mergeCell ref="B41:H41"/>
    <mergeCell ref="B38:H38"/>
    <mergeCell ref="D11:E11"/>
    <mergeCell ref="F11:G11"/>
    <mergeCell ref="A33:B33"/>
    <mergeCell ref="B34:F34"/>
    <mergeCell ref="W10:W12"/>
    <mergeCell ref="T11:T12"/>
    <mergeCell ref="H11:I11"/>
    <mergeCell ref="S10:V10"/>
    <mergeCell ref="R10:R12"/>
    <mergeCell ref="U11:V11"/>
    <mergeCell ref="L11:M11"/>
    <mergeCell ref="S11:S12"/>
    <mergeCell ref="D5:Q5"/>
    <mergeCell ref="A10:A12"/>
    <mergeCell ref="B10:B12"/>
    <mergeCell ref="C10:C12"/>
    <mergeCell ref="D10:M10"/>
    <mergeCell ref="J11:K11"/>
    <mergeCell ref="P10:Q11"/>
    <mergeCell ref="N10:O11"/>
  </mergeCells>
  <printOptions/>
  <pageMargins left="0.3937007874015748" right="0.3937007874015748" top="0.3937007874015748" bottom="0.3937007874015748" header="0.31496062992125984" footer="0.31496062992125984"/>
  <pageSetup fitToWidth="2" horizontalDpi="600" verticalDpi="600" orientation="landscape" paperSize="8" scale="57" r:id="rId1"/>
  <colBreaks count="1" manualBreakCount="1">
    <brk id="17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="85" zoomScaleNormal="70" zoomScaleSheetLayoutView="85" zoomScalePageLayoutView="0" workbookViewId="0" topLeftCell="A1">
      <selection activeCell="C8" sqref="C8"/>
    </sheetView>
  </sheetViews>
  <sheetFormatPr defaultColWidth="9.00390625" defaultRowHeight="15.75"/>
  <cols>
    <col min="1" max="1" width="9.00390625" style="1" customWidth="1"/>
    <col min="2" max="2" width="62.75390625" style="1" customWidth="1"/>
    <col min="3" max="3" width="9.625" style="1" bestFit="1" customWidth="1"/>
    <col min="4" max="4" width="10.50390625" style="1" bestFit="1" customWidth="1"/>
    <col min="5" max="5" width="8.375" style="1" bestFit="1" customWidth="1"/>
    <col min="6" max="6" width="9.125" style="1" customWidth="1"/>
    <col min="7" max="7" width="6.75390625" style="1" customWidth="1"/>
    <col min="8" max="8" width="6.375" style="1" bestFit="1" customWidth="1"/>
    <col min="9" max="9" width="7.00390625" style="1" customWidth="1"/>
    <col min="10" max="10" width="6.375" style="1" bestFit="1" customWidth="1"/>
    <col min="11" max="11" width="8.375" style="1" bestFit="1" customWidth="1"/>
    <col min="12" max="12" width="6.875" style="1" bestFit="1" customWidth="1"/>
    <col min="13" max="13" width="13.375" style="1" customWidth="1"/>
    <col min="14" max="14" width="5.875" style="1" customWidth="1"/>
    <col min="15" max="15" width="7.125" style="1" customWidth="1"/>
    <col min="16" max="16" width="8.75390625" style="1" customWidth="1"/>
    <col min="17" max="16384" width="9.00390625" style="1" customWidth="1"/>
  </cols>
  <sheetData>
    <row r="1" s="15" customFormat="1" ht="16.5">
      <c r="M1" s="17" t="s">
        <v>83</v>
      </c>
    </row>
    <row r="2" s="15" customFormat="1" ht="16.5">
      <c r="M2" s="17" t="s">
        <v>77</v>
      </c>
    </row>
    <row r="3" s="15" customFormat="1" ht="16.5">
      <c r="M3" s="17" t="s">
        <v>100</v>
      </c>
    </row>
    <row r="4" s="15" customFormat="1" ht="16.5">
      <c r="M4" s="17"/>
    </row>
    <row r="5" spans="1:15" s="15" customFormat="1" ht="18.75" customHeight="1">
      <c r="A5" s="116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40"/>
      <c r="O5" s="40"/>
    </row>
    <row r="6" spans="1:15" s="15" customFormat="1" ht="16.5">
      <c r="A6" s="16"/>
      <c r="B6" s="16"/>
      <c r="C6" s="16" t="s">
        <v>114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40"/>
      <c r="O6" s="40"/>
    </row>
    <row r="7" spans="3:13" s="15" customFormat="1" ht="16.5">
      <c r="C7" s="55" t="s">
        <v>120</v>
      </c>
      <c r="L7" s="1"/>
      <c r="M7" s="2" t="s">
        <v>78</v>
      </c>
    </row>
    <row r="8" spans="12:13" s="15" customFormat="1" ht="16.5">
      <c r="L8" s="1"/>
      <c r="M8" s="2" t="s">
        <v>111</v>
      </c>
    </row>
    <row r="9" spans="12:13" s="15" customFormat="1" ht="16.5">
      <c r="L9" s="1"/>
      <c r="M9" s="2"/>
    </row>
    <row r="10" spans="10:13" s="15" customFormat="1" ht="16.5" customHeight="1">
      <c r="J10" s="96" t="s">
        <v>112</v>
      </c>
      <c r="K10" s="96"/>
      <c r="L10" s="96"/>
      <c r="M10" s="96"/>
    </row>
    <row r="11" spans="12:13" s="15" customFormat="1" ht="16.5">
      <c r="L11" s="1"/>
      <c r="M11" s="2" t="s">
        <v>79</v>
      </c>
    </row>
    <row r="12" spans="12:13" s="15" customFormat="1" ht="16.5">
      <c r="L12" s="1"/>
      <c r="M12" s="2" t="s">
        <v>80</v>
      </c>
    </row>
    <row r="13" spans="1:15" s="15" customFormat="1" ht="17.25" thickBot="1">
      <c r="A13" s="21"/>
      <c r="M13" s="50"/>
      <c r="N13" s="40"/>
      <c r="O13" s="40"/>
    </row>
    <row r="14" spans="1:13" s="15" customFormat="1" ht="17.25" customHeight="1">
      <c r="A14" s="118" t="s">
        <v>21</v>
      </c>
      <c r="B14" s="121" t="s">
        <v>22</v>
      </c>
      <c r="C14" s="121" t="s">
        <v>116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3" t="s">
        <v>23</v>
      </c>
    </row>
    <row r="15" spans="1:13" s="15" customFormat="1" ht="17.25" customHeight="1">
      <c r="A15" s="119"/>
      <c r="B15" s="115"/>
      <c r="C15" s="115" t="s">
        <v>24</v>
      </c>
      <c r="D15" s="115"/>
      <c r="E15" s="115" t="s">
        <v>25</v>
      </c>
      <c r="F15" s="115"/>
      <c r="G15" s="115" t="s">
        <v>26</v>
      </c>
      <c r="H15" s="115"/>
      <c r="I15" s="115" t="s">
        <v>27</v>
      </c>
      <c r="J15" s="115"/>
      <c r="K15" s="115" t="s">
        <v>28</v>
      </c>
      <c r="L15" s="115"/>
      <c r="M15" s="124"/>
    </row>
    <row r="16" spans="1:13" s="15" customFormat="1" ht="33.75" customHeight="1" thickBot="1">
      <c r="A16" s="120"/>
      <c r="B16" s="122"/>
      <c r="C16" s="14" t="s">
        <v>63</v>
      </c>
      <c r="D16" s="14" t="s">
        <v>72</v>
      </c>
      <c r="E16" s="14" t="s">
        <v>29</v>
      </c>
      <c r="F16" s="14" t="s">
        <v>30</v>
      </c>
      <c r="G16" s="14" t="s">
        <v>29</v>
      </c>
      <c r="H16" s="14" t="s">
        <v>30</v>
      </c>
      <c r="I16" s="14" t="s">
        <v>29</v>
      </c>
      <c r="J16" s="14" t="s">
        <v>30</v>
      </c>
      <c r="K16" s="14" t="s">
        <v>29</v>
      </c>
      <c r="L16" s="14" t="s">
        <v>30</v>
      </c>
      <c r="M16" s="125"/>
    </row>
    <row r="17" spans="1:15" s="15" customFormat="1" ht="17.25" customHeight="1">
      <c r="A17" s="64">
        <v>1</v>
      </c>
      <c r="B17" s="44" t="s">
        <v>32</v>
      </c>
      <c r="C17" s="95">
        <f>E17+G17+I17+K17</f>
        <v>10.408999999999999</v>
      </c>
      <c r="D17" s="95">
        <f>F17+H17+J17+L17</f>
        <v>10.751999999999999</v>
      </c>
      <c r="E17" s="65">
        <v>0.52</v>
      </c>
      <c r="F17" s="65">
        <v>2.8089999999999997</v>
      </c>
      <c r="G17" s="65">
        <v>4.769</v>
      </c>
      <c r="H17" s="65">
        <v>2.569</v>
      </c>
      <c r="I17" s="65">
        <v>4.93</v>
      </c>
      <c r="J17" s="95">
        <v>4.584</v>
      </c>
      <c r="K17" s="95">
        <v>0.19</v>
      </c>
      <c r="L17" s="95">
        <v>0.79</v>
      </c>
      <c r="M17" s="56"/>
      <c r="N17" s="41"/>
      <c r="O17" s="41"/>
    </row>
    <row r="18" spans="1:13" s="15" customFormat="1" ht="17.25" customHeight="1">
      <c r="A18" s="22" t="s">
        <v>13</v>
      </c>
      <c r="B18" s="18" t="s">
        <v>33</v>
      </c>
      <c r="C18" s="47">
        <f>C19+C21</f>
        <v>8.065186440677966</v>
      </c>
      <c r="D18" s="47">
        <f>D19+D21</f>
        <v>8.05386440677966</v>
      </c>
      <c r="E18" s="47">
        <f aca="true" t="shared" si="0" ref="E18:K18">E19+E21</f>
        <v>0.4406779661016949</v>
      </c>
      <c r="F18" s="47">
        <f t="shared" si="0"/>
        <v>2.159508474576271</v>
      </c>
      <c r="G18" s="47">
        <f t="shared" si="0"/>
        <v>3.6635254237288137</v>
      </c>
      <c r="H18" s="47">
        <f>H19+H21</f>
        <v>1.9251186440677968</v>
      </c>
      <c r="I18" s="47">
        <f t="shared" si="0"/>
        <v>3.799966101694915</v>
      </c>
      <c r="J18" s="47">
        <f t="shared" si="0"/>
        <v>3.5617457627118636</v>
      </c>
      <c r="K18" s="47">
        <f t="shared" si="0"/>
        <v>0.1610169491525424</v>
      </c>
      <c r="L18" s="47">
        <f>L19+L21</f>
        <v>2.668491525423729</v>
      </c>
      <c r="M18" s="57"/>
    </row>
    <row r="19" spans="1:13" s="15" customFormat="1" ht="17.25" customHeight="1">
      <c r="A19" s="22" t="s">
        <v>34</v>
      </c>
      <c r="B19" s="18" t="s">
        <v>48</v>
      </c>
      <c r="C19" s="47">
        <f>C17-C21-C25-C29-C30</f>
        <v>5.600186440677965</v>
      </c>
      <c r="D19" s="47">
        <f>D17-D21-D25-D29-D30</f>
        <v>5.38586440677966</v>
      </c>
      <c r="E19" s="47">
        <f aca="true" t="shared" si="1" ref="E19:K19">E17-E21-E25-E29-E30</f>
        <v>-0.00032203389830508244</v>
      </c>
      <c r="F19" s="47">
        <f t="shared" si="1"/>
        <v>2.159508474576271</v>
      </c>
      <c r="G19" s="47">
        <f t="shared" si="1"/>
        <v>2.2115254237288138</v>
      </c>
      <c r="H19" s="47">
        <f t="shared" si="1"/>
        <v>1.9251186440677968</v>
      </c>
      <c r="I19" s="47">
        <f t="shared" si="1"/>
        <v>3.227966101694915</v>
      </c>
      <c r="J19" s="47">
        <f t="shared" si="1"/>
        <v>3.5617457627118636</v>
      </c>
      <c r="K19" s="47">
        <f t="shared" si="1"/>
        <v>0.1610169491525424</v>
      </c>
      <c r="L19" s="47">
        <f>L17-L21-L25-L29-L30</f>
        <v>0.000491525423728767</v>
      </c>
      <c r="M19" s="57"/>
    </row>
    <row r="20" spans="1:13" s="15" customFormat="1" ht="17.25" customHeight="1">
      <c r="A20" s="22" t="s">
        <v>43</v>
      </c>
      <c r="B20" s="18" t="s">
        <v>49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57"/>
    </row>
    <row r="21" spans="1:13" s="15" customFormat="1" ht="36" customHeight="1">
      <c r="A21" s="22" t="s">
        <v>45</v>
      </c>
      <c r="B21" s="18" t="s">
        <v>55</v>
      </c>
      <c r="C21" s="47">
        <f>E21+G21+I21+K21</f>
        <v>2.465</v>
      </c>
      <c r="D21" s="47">
        <f>F21+H21+J21+L21</f>
        <v>2.668</v>
      </c>
      <c r="E21" s="47">
        <v>0.441</v>
      </c>
      <c r="F21" s="47">
        <v>0</v>
      </c>
      <c r="G21" s="47">
        <v>1.452</v>
      </c>
      <c r="H21" s="47">
        <v>0</v>
      </c>
      <c r="I21" s="47">
        <v>0.572</v>
      </c>
      <c r="J21" s="47">
        <v>0</v>
      </c>
      <c r="K21" s="47">
        <v>0</v>
      </c>
      <c r="L21" s="47">
        <v>2.668</v>
      </c>
      <c r="M21" s="57"/>
    </row>
    <row r="22" spans="1:13" s="15" customFormat="1" ht="17.25" customHeight="1">
      <c r="A22" s="22" t="s">
        <v>46</v>
      </c>
      <c r="B22" s="18" t="s">
        <v>56</v>
      </c>
      <c r="C22" s="48"/>
      <c r="D22" s="48"/>
      <c r="E22" s="48"/>
      <c r="F22" s="48"/>
      <c r="G22" s="48"/>
      <c r="H22" s="48"/>
      <c r="I22" s="48"/>
      <c r="J22" s="48"/>
      <c r="K22" s="47"/>
      <c r="L22" s="47"/>
      <c r="M22" s="57"/>
    </row>
    <row r="23" spans="1:13" s="15" customFormat="1" ht="17.25" customHeight="1">
      <c r="A23" s="22" t="s">
        <v>47</v>
      </c>
      <c r="B23" s="18" t="s">
        <v>57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7"/>
    </row>
    <row r="24" spans="1:13" s="15" customFormat="1" ht="17.25" customHeight="1">
      <c r="A24" s="22" t="s">
        <v>1</v>
      </c>
      <c r="B24" s="18" t="s">
        <v>87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57"/>
    </row>
    <row r="25" spans="1:13" s="15" customFormat="1" ht="17.25" customHeight="1">
      <c r="A25" s="22" t="s">
        <v>14</v>
      </c>
      <c r="B25" s="18" t="s">
        <v>35</v>
      </c>
      <c r="C25" s="47">
        <f>E25+G25+I25+K25</f>
        <v>0.756</v>
      </c>
      <c r="D25" s="47">
        <f>F25+H25+J25+L25</f>
        <v>1.058</v>
      </c>
      <c r="E25" s="47">
        <v>0</v>
      </c>
      <c r="F25" s="47">
        <v>0.221</v>
      </c>
      <c r="G25" s="47">
        <v>0.378</v>
      </c>
      <c r="H25" s="47">
        <v>0.252</v>
      </c>
      <c r="I25" s="47">
        <v>0.378</v>
      </c>
      <c r="J25" s="47">
        <v>0.323</v>
      </c>
      <c r="K25" s="47">
        <v>0</v>
      </c>
      <c r="L25" s="47">
        <v>0.262</v>
      </c>
      <c r="M25" s="57"/>
    </row>
    <row r="26" spans="1:13" s="15" customFormat="1" ht="17.25" customHeight="1">
      <c r="A26" s="22" t="s">
        <v>88</v>
      </c>
      <c r="B26" s="18" t="s">
        <v>91</v>
      </c>
      <c r="C26" s="47">
        <f>E26+G26+I26+K26</f>
        <v>0.756</v>
      </c>
      <c r="D26" s="47">
        <f>F26+H26+J26+L26</f>
        <v>1.058</v>
      </c>
      <c r="E26" s="47">
        <v>0</v>
      </c>
      <c r="F26" s="47">
        <v>0.221</v>
      </c>
      <c r="G26" s="47">
        <f>G25</f>
        <v>0.378</v>
      </c>
      <c r="H26" s="47">
        <v>0.252</v>
      </c>
      <c r="I26" s="47">
        <f>I25</f>
        <v>0.378</v>
      </c>
      <c r="J26" s="47">
        <v>0.323</v>
      </c>
      <c r="K26" s="47">
        <v>0</v>
      </c>
      <c r="L26" s="47">
        <v>0.262</v>
      </c>
      <c r="M26" s="57"/>
    </row>
    <row r="27" spans="1:13" s="15" customFormat="1" ht="17.25" customHeight="1">
      <c r="A27" s="22" t="s">
        <v>89</v>
      </c>
      <c r="B27" s="18" t="s">
        <v>92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57"/>
    </row>
    <row r="28" spans="1:13" s="15" customFormat="1" ht="17.25" customHeight="1">
      <c r="A28" s="22" t="s">
        <v>90</v>
      </c>
      <c r="B28" s="18" t="s">
        <v>93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57"/>
    </row>
    <row r="29" spans="1:13" s="15" customFormat="1" ht="17.25" customHeight="1">
      <c r="A29" s="22" t="s">
        <v>20</v>
      </c>
      <c r="B29" s="18" t="s">
        <v>36</v>
      </c>
      <c r="C29" s="47">
        <f>E29+G29+I29+K29</f>
        <v>1.5878135593220337</v>
      </c>
      <c r="D29" s="47">
        <f>F29+H29+J29+L29</f>
        <v>1.640135593220339</v>
      </c>
      <c r="E29" s="47">
        <f aca="true" t="shared" si="2" ref="E29:L29">E17/1.18*0.18</f>
        <v>0.0793220338983051</v>
      </c>
      <c r="F29" s="47">
        <f t="shared" si="2"/>
        <v>0.42849152542372876</v>
      </c>
      <c r="G29" s="47">
        <f t="shared" si="2"/>
        <v>0.7274745762711865</v>
      </c>
      <c r="H29" s="47">
        <f t="shared" si="2"/>
        <v>0.39188135593220336</v>
      </c>
      <c r="I29" s="47">
        <f t="shared" si="2"/>
        <v>0.7520338983050847</v>
      </c>
      <c r="J29" s="47">
        <f>J17/1.18*0.18</f>
        <v>0.6992542372881356</v>
      </c>
      <c r="K29" s="47">
        <f t="shared" si="2"/>
        <v>0.028983050847457628</v>
      </c>
      <c r="L29" s="47">
        <f t="shared" si="2"/>
        <v>0.1205084745762712</v>
      </c>
      <c r="M29" s="57"/>
    </row>
    <row r="30" spans="1:13" s="15" customFormat="1" ht="17.25" customHeight="1">
      <c r="A30" s="22" t="s">
        <v>37</v>
      </c>
      <c r="B30" s="18" t="s">
        <v>38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-2.261</v>
      </c>
      <c r="M30" s="57"/>
    </row>
    <row r="31" spans="1:13" s="15" customFormat="1" ht="17.25" customHeight="1">
      <c r="A31" s="22" t="s">
        <v>39</v>
      </c>
      <c r="B31" s="18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57"/>
    </row>
    <row r="32" spans="1:13" s="15" customFormat="1" ht="17.25" customHeight="1" thickBot="1">
      <c r="A32" s="23" t="s">
        <v>76</v>
      </c>
      <c r="B32" s="24" t="s">
        <v>97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s="15" customFormat="1" ht="17.25" customHeight="1">
      <c r="A33" s="66" t="s">
        <v>15</v>
      </c>
      <c r="B33" s="44" t="s">
        <v>59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0"/>
    </row>
    <row r="34" spans="1:13" s="15" customFormat="1" ht="17.25" customHeight="1">
      <c r="A34" s="22" t="s">
        <v>16</v>
      </c>
      <c r="B34" s="18" t="s">
        <v>64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57"/>
    </row>
    <row r="35" spans="1:13" s="15" customFormat="1" ht="17.25" customHeight="1">
      <c r="A35" s="22" t="s">
        <v>17</v>
      </c>
      <c r="B35" s="18" t="s">
        <v>60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57"/>
    </row>
    <row r="36" spans="1:13" s="15" customFormat="1" ht="17.25" customHeight="1">
      <c r="A36" s="42" t="s">
        <v>18</v>
      </c>
      <c r="B36" s="18" t="s">
        <v>61</v>
      </c>
      <c r="C36" s="61"/>
      <c r="D36" s="61"/>
      <c r="E36" s="61"/>
      <c r="F36" s="61"/>
      <c r="G36" s="51"/>
      <c r="H36" s="51"/>
      <c r="I36" s="51"/>
      <c r="J36" s="51"/>
      <c r="K36" s="51"/>
      <c r="L36" s="51"/>
      <c r="M36" s="52"/>
    </row>
    <row r="37" spans="1:13" s="15" customFormat="1" ht="17.25" customHeight="1">
      <c r="A37" s="42" t="s">
        <v>19</v>
      </c>
      <c r="B37" s="18" t="s">
        <v>40</v>
      </c>
      <c r="C37" s="61"/>
      <c r="D37" s="61"/>
      <c r="E37" s="61"/>
      <c r="F37" s="61"/>
      <c r="G37" s="51"/>
      <c r="H37" s="51"/>
      <c r="I37" s="51"/>
      <c r="J37" s="51"/>
      <c r="K37" s="51"/>
      <c r="L37" s="51"/>
      <c r="M37" s="52"/>
    </row>
    <row r="38" spans="1:13" s="15" customFormat="1" ht="17.25" customHeight="1">
      <c r="A38" s="22" t="s">
        <v>51</v>
      </c>
      <c r="B38" s="18" t="s">
        <v>44</v>
      </c>
      <c r="C38" s="61"/>
      <c r="D38" s="61"/>
      <c r="E38" s="61"/>
      <c r="F38" s="61"/>
      <c r="G38" s="51"/>
      <c r="H38" s="51"/>
      <c r="I38" s="51"/>
      <c r="J38" s="51"/>
      <c r="K38" s="51"/>
      <c r="L38" s="51"/>
      <c r="M38" s="52"/>
    </row>
    <row r="39" spans="1:13" s="15" customFormat="1" ht="17.25" customHeight="1">
      <c r="A39" s="22" t="s">
        <v>54</v>
      </c>
      <c r="B39" s="18" t="s">
        <v>95</v>
      </c>
      <c r="C39" s="61"/>
      <c r="D39" s="61"/>
      <c r="E39" s="61"/>
      <c r="F39" s="61"/>
      <c r="G39" s="51"/>
      <c r="H39" s="51"/>
      <c r="I39" s="51"/>
      <c r="J39" s="51"/>
      <c r="K39" s="51"/>
      <c r="L39" s="51"/>
      <c r="M39" s="52"/>
    </row>
    <row r="40" spans="1:13" s="15" customFormat="1" ht="17.25" customHeight="1" thickBot="1">
      <c r="A40" s="23" t="s">
        <v>94</v>
      </c>
      <c r="B40" s="24" t="s">
        <v>41</v>
      </c>
      <c r="C40" s="62"/>
      <c r="D40" s="62"/>
      <c r="E40" s="62"/>
      <c r="F40" s="62"/>
      <c r="G40" s="53"/>
      <c r="H40" s="53"/>
      <c r="I40" s="53"/>
      <c r="J40" s="53"/>
      <c r="K40" s="53"/>
      <c r="L40" s="53"/>
      <c r="M40" s="54"/>
    </row>
    <row r="41" spans="1:13" s="15" customFormat="1" ht="17.25" customHeight="1">
      <c r="A41" s="43"/>
      <c r="B41" s="44" t="s">
        <v>31</v>
      </c>
      <c r="C41" s="95">
        <f>C17</f>
        <v>10.408999999999999</v>
      </c>
      <c r="D41" s="95">
        <f aca="true" t="shared" si="3" ref="D41:L41">D17</f>
        <v>10.751999999999999</v>
      </c>
      <c r="E41" s="95">
        <f t="shared" si="3"/>
        <v>0.52</v>
      </c>
      <c r="F41" s="95">
        <f t="shared" si="3"/>
        <v>2.8089999999999997</v>
      </c>
      <c r="G41" s="95">
        <f t="shared" si="3"/>
        <v>4.769</v>
      </c>
      <c r="H41" s="95">
        <f t="shared" si="3"/>
        <v>2.569</v>
      </c>
      <c r="I41" s="95">
        <f>I17</f>
        <v>4.93</v>
      </c>
      <c r="J41" s="95">
        <f>J17</f>
        <v>4.584</v>
      </c>
      <c r="K41" s="95">
        <f t="shared" si="3"/>
        <v>0.19</v>
      </c>
      <c r="L41" s="95">
        <f t="shared" si="3"/>
        <v>0.79</v>
      </c>
      <c r="M41" s="63"/>
    </row>
    <row r="42" spans="1:13" s="15" customFormat="1" ht="17.25" customHeight="1">
      <c r="A42" s="34"/>
      <c r="B42" s="18" t="s">
        <v>84</v>
      </c>
      <c r="C42" s="61"/>
      <c r="D42" s="61"/>
      <c r="E42" s="61"/>
      <c r="F42" s="61"/>
      <c r="G42" s="51"/>
      <c r="H42" s="51"/>
      <c r="I42" s="51"/>
      <c r="J42" s="51"/>
      <c r="K42" s="51"/>
      <c r="L42" s="51"/>
      <c r="M42" s="52"/>
    </row>
    <row r="43" spans="1:13" s="15" customFormat="1" ht="17.25" customHeight="1">
      <c r="A43" s="34"/>
      <c r="B43" s="35" t="s">
        <v>85</v>
      </c>
      <c r="C43" s="61"/>
      <c r="D43" s="61"/>
      <c r="E43" s="61"/>
      <c r="F43" s="61"/>
      <c r="G43" s="51"/>
      <c r="H43" s="51"/>
      <c r="I43" s="51"/>
      <c r="J43" s="51"/>
      <c r="K43" s="51"/>
      <c r="L43" s="51"/>
      <c r="M43" s="52"/>
    </row>
    <row r="44" spans="1:13" s="15" customFormat="1" ht="17.25" customHeight="1" thickBot="1">
      <c r="A44" s="36"/>
      <c r="B44" s="37" t="s">
        <v>86</v>
      </c>
      <c r="C44" s="62"/>
      <c r="D44" s="62"/>
      <c r="E44" s="62"/>
      <c r="F44" s="62"/>
      <c r="G44" s="53"/>
      <c r="H44" s="53"/>
      <c r="I44" s="53"/>
      <c r="J44" s="53"/>
      <c r="K44" s="53"/>
      <c r="L44" s="53"/>
      <c r="M44" s="54"/>
    </row>
    <row r="45" spans="1:13" s="15" customFormat="1" ht="17.25" customHeight="1">
      <c r="A45" s="27"/>
      <c r="B45" s="45"/>
      <c r="C45" s="25"/>
      <c r="D45" s="25"/>
      <c r="E45" s="25"/>
      <c r="F45" s="25"/>
      <c r="G45" s="29"/>
      <c r="H45" s="29"/>
      <c r="I45" s="29"/>
      <c r="J45" s="29"/>
      <c r="K45" s="29"/>
      <c r="L45" s="29"/>
      <c r="M45" s="29"/>
    </row>
    <row r="46" spans="1:12" s="15" customFormat="1" ht="17.25" customHeight="1">
      <c r="A46" s="27" t="s">
        <v>62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15" customFormat="1" ht="17.25" customHeight="1">
      <c r="A47" s="27" t="s">
        <v>73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15" customFormat="1" ht="16.5">
      <c r="A48" s="27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5" s="15" customFormat="1" ht="16.5">
      <c r="A49" s="2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5"/>
      <c r="N49" s="29"/>
      <c r="O49" s="29"/>
    </row>
    <row r="50" spans="2:12" s="15" customFormat="1" ht="16.5">
      <c r="B50" s="26" t="s">
        <v>10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s="15" customFormat="1" ht="16.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s="15" customFormat="1" ht="16.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s="15" customFormat="1" ht="16.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s="15" customFormat="1" ht="16.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s="15" customFormat="1" ht="16.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s="15" customFormat="1" ht="16.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s="15" customFormat="1" ht="16.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s="15" customFormat="1" ht="16.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s="15" customFormat="1" ht="16.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s="15" customFormat="1" ht="16.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s="15" customFormat="1" ht="16.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s="15" customFormat="1" ht="16.5"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3:12" s="15" customFormat="1" ht="16.5"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="15" customFormat="1" ht="16.5"/>
    <row r="65" spans="6:12" s="15" customFormat="1" ht="16.5">
      <c r="F65" s="19"/>
      <c r="G65" s="19"/>
      <c r="H65" s="19"/>
      <c r="I65" s="19"/>
      <c r="J65" s="19"/>
      <c r="K65" s="19"/>
      <c r="L65" s="19"/>
    </row>
    <row r="66" spans="8:12" s="15" customFormat="1" ht="16.5">
      <c r="H66" s="20"/>
      <c r="I66" s="20"/>
      <c r="J66" s="20"/>
      <c r="K66" s="20"/>
      <c r="L66" s="20"/>
    </row>
    <row r="67" spans="3:12" s="15" customFormat="1" ht="16.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3:12" s="15" customFormat="1" ht="16.5"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="15" customFormat="1" ht="16.5"/>
    <row r="70" spans="6:8" s="15" customFormat="1" ht="16.5">
      <c r="F70" s="32"/>
      <c r="G70" s="32"/>
      <c r="H70" s="32"/>
    </row>
    <row r="71" spans="3:12" ht="15.75">
      <c r="C71" s="7"/>
      <c r="F71" s="8"/>
      <c r="H71" s="6"/>
      <c r="I71" s="6"/>
      <c r="J71" s="6"/>
      <c r="L71" s="12"/>
    </row>
    <row r="72" spans="3:8" ht="15.75">
      <c r="C72" s="5"/>
      <c r="H72" s="5"/>
    </row>
  </sheetData>
  <sheetProtection/>
  <mergeCells count="10">
    <mergeCell ref="G15:H15"/>
    <mergeCell ref="I15:J15"/>
    <mergeCell ref="K15:L15"/>
    <mergeCell ref="A5:M5"/>
    <mergeCell ref="A14:A16"/>
    <mergeCell ref="B14:B16"/>
    <mergeCell ref="C14:L14"/>
    <mergeCell ref="M14:M16"/>
    <mergeCell ref="C15:D15"/>
    <mergeCell ref="E15:F15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</cp:lastModifiedBy>
  <cp:lastPrinted>2013-02-27T03:39:45Z</cp:lastPrinted>
  <dcterms:created xsi:type="dcterms:W3CDTF">2009-07-27T10:10:26Z</dcterms:created>
  <dcterms:modified xsi:type="dcterms:W3CDTF">2013-02-28T05:17:44Z</dcterms:modified>
  <cp:category/>
  <cp:version/>
  <cp:contentType/>
  <cp:contentStatus/>
</cp:coreProperties>
</file>